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대시보드" sheetId="1" r:id="rId1"/>
    <sheet name="실행 액션 TOP" sheetId="2" r:id="rId2"/>
    <sheet name="광고데이터_상품별" sheetId="3" r:id="rId3"/>
    <sheet name="지면별 분석" sheetId="4" r:id="rId4"/>
    <sheet name="옵션별 상세" sheetId="5" r:id="rId5"/>
    <sheet name="월간 추이" sheetId="6" r:id="rId6"/>
    <sheet name="일자별 분석" sheetId="7" r:id="rId7"/>
    <sheet name="옵션ID분류" sheetId="8" r:id="rId8"/>
    <sheet name="판매매칭_미매칭" sheetId="9" r:id="rId9"/>
    <sheet name="매뉴얼" sheetId="10" r:id="rId10"/>
  </sheets>
  <definedNames>
    <definedName name="_xlnm._FilterDatabase" localSheetId="1" hidden="1">광고데이터_상품별!$A$11:$AF$31</definedName>
    <definedName name="_xlnm._FilterDatabase" localSheetId="4" hidden="1">'실행 액션 TOP'!$A$1:$I$16</definedName>
    <definedName name="_xlnm._FilterDatabase" localSheetId="6" hidden="1">'지면별 분석'!$A$8:$H$28</definedName>
  </definedNames>
  <calcPr calcId="124519" fullCalcOnLoad="1"/>
</workbook>
</file>

<file path=xl/sharedStrings.xml><?xml version="1.0" encoding="utf-8"?>
<sst xmlns="http://schemas.openxmlformats.org/spreadsheetml/2006/main" count="956" uniqueCount="429">
  <si>
    <t>광고집행 상품명</t>
  </si>
  <si>
    <t>노출수</t>
  </si>
  <si>
    <t>클릭수</t>
  </si>
  <si>
    <t>광고비</t>
  </si>
  <si>
    <t>총 주문수(1일)</t>
  </si>
  <si>
    <t>총 주문수(14일)</t>
  </si>
  <si>
    <t>총 전환매출액(1일)</t>
  </si>
  <si>
    <t>총 전환매출액(14일)</t>
  </si>
  <si>
    <t>판매 수익</t>
  </si>
  <si>
    <t>수익금액-광고비</t>
  </si>
  <si>
    <t>집계매출</t>
  </si>
  <si>
    <t>실매출 (쿠폰공제)</t>
  </si>
  <si>
    <t>실판매량</t>
  </si>
  <si>
    <t>광고매출비중</t>
  </si>
  <si>
    <t>마진율</t>
  </si>
  <si>
    <t>쿠폰액</t>
  </si>
  <si>
    <t>재고보유량</t>
  </si>
  <si>
    <t>코멘트</t>
  </si>
  <si>
    <t>액션</t>
  </si>
  <si>
    <t>ctr (%)</t>
  </si>
  <si>
    <t>전환율_1일 (%)</t>
  </si>
  <si>
    <t>전환율_14일 (%)</t>
  </si>
  <si>
    <t>roas_1일 (%)</t>
  </si>
  <si>
    <t>roas_14일 (%)</t>
  </si>
  <si>
    <t>cpc</t>
  </si>
  <si>
    <t>CTR 개선방안</t>
  </si>
  <si>
    <t>전환율 개선방안</t>
  </si>
  <si>
    <t>중요 아이템</t>
  </si>
  <si>
    <t>상품 포지션</t>
  </si>
  <si>
    <t>ROAS 증감률 (%)</t>
  </si>
  <si>
    <t>매출 증감률 (%)</t>
  </si>
  <si>
    <t>광고비 증감률 (%)</t>
  </si>
  <si>
    <t>데일리핏 링클프리 반팔셔츠</t>
  </si>
  <si>
    <t>데일리핏 반집업 니트</t>
  </si>
  <si>
    <t>데일리핏 스판 치노팬츠</t>
  </si>
  <si>
    <t>데일리핏 하프 팬츠</t>
  </si>
  <si>
    <t>모던웨어 린넨 와이드 슬랙스</t>
  </si>
  <si>
    <t>모던웨어 셔링 뷔스티에 원피스</t>
  </si>
  <si>
    <t>모던웨어 오버핏 코튼 셔츠</t>
  </si>
  <si>
    <t>모던웨어 크롭 가디건</t>
  </si>
  <si>
    <t>모던웨어 플리츠 미디 스커트</t>
  </si>
  <si>
    <t>스텝온 논슬립 쿠션 슬리퍼</t>
  </si>
  <si>
    <t>스텝온 방수 첼시부츠</t>
  </si>
  <si>
    <t>스텝온 소가죽 페니로퍼</t>
  </si>
  <si>
    <t>스텝온 에어쿠션 러닝화</t>
  </si>
  <si>
    <t>스텝온 캔버스 스니커즈</t>
  </si>
  <si>
    <t>어반로우 노트북 백팩</t>
  </si>
  <si>
    <t>어반로우 데일리 캔버스 토트백</t>
  </si>
  <si>
    <t>어반로우 무압박 양말 5족세트</t>
  </si>
  <si>
    <t>어반로우 소가죽 벨트</t>
  </si>
  <si>
    <t>어반로우 워싱 볼캡</t>
  </si>
  <si>
    <t>어반로우 컴팩트 크로스백</t>
  </si>
  <si>
    <t>ROAS 285% 저조</t>
  </si>
  <si>
    <t>ROAS 430% 보통 / ROAS&lt;손익분기(526%)</t>
  </si>
  <si>
    <t>ROAS 690% 양호 / 광고매출비중 67%(광고 의존 높음)</t>
  </si>
  <si>
    <t>ROAS 460% 보통 / 광고매출비중 63%(광고 의존 높음) / 매출 전월比 -46% 급감</t>
  </si>
  <si>
    <t>ROAS 720% 양호 / 광고매출비중 67%(광고 의존 높음)</t>
  </si>
  <si>
    <t>ROAS 400% 보통</t>
  </si>
  <si>
    <t>ROAS 810% 양호 / 광고매출비중 78%(광고 의존 높음)</t>
  </si>
  <si>
    <t>ROAS 385% 보통 / ROAS&lt;손익분기(556%)</t>
  </si>
  <si>
    <t>ROAS 880% 양호</t>
  </si>
  <si>
    <t>ROAS 950% 양호 / 매출 전월比 +67% 성장</t>
  </si>
  <si>
    <t>클릭 176회에도 14일 전환 0건</t>
  </si>
  <si>
    <t>ROAS 359% 보통 / 전환율 1.9% 낮음</t>
  </si>
  <si>
    <t>ROAS 640% 양호 / 광고매출비중 66%(광고 의존 높음)</t>
  </si>
  <si>
    <t>ROAS 280% 저조 / ROAS&lt;손익분기(455%)</t>
  </si>
  <si>
    <t>ROAS 450% 보통 / 매출 전월比 -50% 급감</t>
  </si>
  <si>
    <t>ROAS 520% 보통 / CTR 0.22% 낮음 / 광고매출비중 63%(광고 의존 높음)</t>
  </si>
  <si>
    <t>ROAS 255% 저조</t>
  </si>
  <si>
    <t>ROAS 310% 보통</t>
  </si>
  <si>
    <t>광고 미집행(노출만 발생)</t>
  </si>
  <si>
    <t>ROAS 900% 양호 / 광고매출비중 78%(광고 의존 높음) / 매출 전월比 +61% 성장</t>
  </si>
  <si>
    <t>입찰가 인하·상세페이지/가격 점검</t>
  </si>
  <si>
    <t>입찰가 인하(광고 단독 적자 구간) → 저효율 키워드 정리로 효율 개선</t>
  </si>
  <si>
    <t>광고비 소폭 증액 테스트 → 오가닉 유입 강화, 광고 급감 주의</t>
  </si>
  <si>
    <t>저효율 키워드 정리로 효율 개선 → 하락 원인(가격·재고·경쟁) 점검</t>
  </si>
  <si>
    <t>저효율 키워드 정리로 효율 개선</t>
  </si>
  <si>
    <t>광고비 소폭 증액 테스트</t>
  </si>
  <si>
    <t>상세페이지·가격·리뷰 점검 또는 광고 일시중단</t>
  </si>
  <si>
    <t>저효율 키워드 정리로 효율 개선 → 상세페이지·리뷰·가격 경쟁력 강화</t>
  </si>
  <si>
    <t>입찰가 인하(광고 단독 적자 구간) → 입찰가 인하·상세페이지/가격 점검</t>
  </si>
  <si>
    <t>저효율 키워드 정리로 효율 개선 → 대표이미지/썸네일 개선</t>
  </si>
  <si>
    <t>광고 시작 여부·입찰가 점검</t>
  </si>
  <si>
    <t>우수 등급</t>
  </si>
  <si>
    <t>보통</t>
  </si>
  <si>
    <t>썸네일 개선 필요</t>
  </si>
  <si>
    <t>C 그룹 (2~10%)</t>
  </si>
  <si>
    <t>B 그룹 (10~20%)</t>
  </si>
  <si>
    <t>전환 없음</t>
  </si>
  <si>
    <t>상세 페이지 강화 필요 (2% 이하)</t>
  </si>
  <si>
    <t>★</t>
  </si>
  <si>
    <t>☆</t>
  </si>
  <si>
    <t>※ 도그 (Dog)</t>
  </si>
  <si>
    <t>？ 물음표 (Question Mark)</t>
  </si>
  <si>
    <t>★ 스타 (Star)</t>
  </si>
  <si>
    <t>＄ 캐시카우 (Cash Cow)</t>
  </si>
  <si>
    <t>－ 미집행</t>
  </si>
  <si>
    <t>■ 전체 요약 (광고 성과 vs 실매출)</t>
  </si>
  <si>
    <t>광고비 총액</t>
  </si>
  <si>
    <t>광고전환매출(14일,쿠폰공제)</t>
  </si>
  <si>
    <t>집계매출 총액(실판매)</t>
  </si>
  <si>
    <t>광고매출비중(전체)</t>
  </si>
  <si>
    <t>광고전환 주문수(14일)</t>
  </si>
  <si>
    <t>실판매량 총합</t>
  </si>
  <si>
    <t>판매수익 총액</t>
  </si>
  <si>
    <t>수익-광고비 총액</t>
  </si>
  <si>
    <t>S 그룹</t>
  </si>
  <si>
    <t>A 그룹</t>
  </si>
  <si>
    <t>B 그룹</t>
  </si>
  <si>
    <t>C 그룹</t>
  </si>
  <si>
    <t>날짜</t>
  </si>
  <si>
    <t>분류</t>
  </si>
  <si>
    <t>ROAS(14일,%)</t>
  </si>
  <si>
    <t>광고전환매출(14일)</t>
  </si>
  <si>
    <t>🔴 적자(손익분기 미달)</t>
  </si>
  <si>
    <t>🟠 전환 0</t>
  </si>
  <si>
    <t>🟠 저효율(ROAS 저조)</t>
  </si>
  <si>
    <t>🟠 매출 급감</t>
  </si>
  <si>
    <t>🟢 증액 후보</t>
  </si>
  <si>
    <t>미매칭 광고상품명 (동월 판매데이터 없음)</t>
  </si>
  <si>
    <t>(전체 상품이 판매데이터와 매칭되었습니다)</t>
  </si>
  <si>
    <t>지면별 효율 분석 (검색 vs 비검색 vs 외부)</t>
  </si>
  <si>
    <t>지면</t>
  </si>
  <si>
    <t>ROAS(%)</t>
  </si>
  <si>
    <t>CTR(%)</t>
  </si>
  <si>
    <t>검색</t>
  </si>
  <si>
    <t>비검색</t>
  </si>
  <si>
    <t>외부/기타</t>
  </si>
  <si>
    <t>상품명</t>
  </si>
  <si>
    <t>검색 광고비</t>
  </si>
  <si>
    <t>검색 ROAS</t>
  </si>
  <si>
    <t>비검색 광고비</t>
  </si>
  <si>
    <t>비검색 ROAS</t>
  </si>
  <si>
    <t>외부 광고비</t>
  </si>
  <si>
    <t>외부 ROAS</t>
  </si>
  <si>
    <t>지면 진단</t>
  </si>
  <si>
    <t/>
  </si>
  <si>
    <t>검색 우세 — 현행 유지</t>
  </si>
  <si>
    <t>옵션ID</t>
  </si>
  <si>
    <t>주문수(14일)</t>
  </si>
  <si>
    <t>80000000094</t>
  </si>
  <si>
    <t>80000000095</t>
  </si>
  <si>
    <t>80000000096</t>
  </si>
  <si>
    <t>80000000097</t>
  </si>
  <si>
    <t>80000000098</t>
  </si>
  <si>
    <t>80000000099</t>
  </si>
  <si>
    <t>80000000100</t>
  </si>
  <si>
    <t>80000000101</t>
  </si>
  <si>
    <t>80000000102</t>
  </si>
  <si>
    <t>80000000103</t>
  </si>
  <si>
    <t>80000000104</t>
  </si>
  <si>
    <t>80000000105</t>
  </si>
  <si>
    <t>80000000106</t>
  </si>
  <si>
    <t>80000000107</t>
  </si>
  <si>
    <t>80000000108</t>
  </si>
  <si>
    <t>80000000109</t>
  </si>
  <si>
    <t>80000000110</t>
  </si>
  <si>
    <t>80000000111</t>
  </si>
  <si>
    <t>80000000001</t>
  </si>
  <si>
    <t>80000000002</t>
  </si>
  <si>
    <t>80000000003</t>
  </si>
  <si>
    <t>80000000004</t>
  </si>
  <si>
    <t>80000000005</t>
  </si>
  <si>
    <t>80000000006</t>
  </si>
  <si>
    <t>80000000007</t>
  </si>
  <si>
    <t>80000000008</t>
  </si>
  <si>
    <t>80000000009</t>
  </si>
  <si>
    <t>80000000010</t>
  </si>
  <si>
    <t>80000000011</t>
  </si>
  <si>
    <t>80000000012</t>
  </si>
  <si>
    <t>80000000053</t>
  </si>
  <si>
    <t>80000000054</t>
  </si>
  <si>
    <t>80000000055</t>
  </si>
  <si>
    <t>80000000056</t>
  </si>
  <si>
    <t>80000000057</t>
  </si>
  <si>
    <t>80000000058</t>
  </si>
  <si>
    <t>80000000059</t>
  </si>
  <si>
    <t>80000000060</t>
  </si>
  <si>
    <t>80000000061</t>
  </si>
  <si>
    <t>80000000062</t>
  </si>
  <si>
    <t>80000000063</t>
  </si>
  <si>
    <t>80000000064</t>
  </si>
  <si>
    <t>80000000065</t>
  </si>
  <si>
    <t>80000000066</t>
  </si>
  <si>
    <t>80000000067</t>
  </si>
  <si>
    <t>80000000025</t>
  </si>
  <si>
    <t>80000000026</t>
  </si>
  <si>
    <t>80000000027</t>
  </si>
  <si>
    <t>80000000028</t>
  </si>
  <si>
    <t>80000000029</t>
  </si>
  <si>
    <t>80000000030</t>
  </si>
  <si>
    <t>80000000031</t>
  </si>
  <si>
    <t>80000000032</t>
  </si>
  <si>
    <t>80000000013</t>
  </si>
  <si>
    <t>80000000014</t>
  </si>
  <si>
    <t>80000000015</t>
  </si>
  <si>
    <t>80000000016</t>
  </si>
  <si>
    <t>80000000017</t>
  </si>
  <si>
    <t>80000000018</t>
  </si>
  <si>
    <t>80000000019</t>
  </si>
  <si>
    <t>80000000020</t>
  </si>
  <si>
    <t>80000000021</t>
  </si>
  <si>
    <t>80000000022</t>
  </si>
  <si>
    <t>80000000023</t>
  </si>
  <si>
    <t>80000000024</t>
  </si>
  <si>
    <t>80000000166</t>
  </si>
  <si>
    <t>80000000167</t>
  </si>
  <si>
    <t>80000000168</t>
  </si>
  <si>
    <t>80000000076</t>
  </si>
  <si>
    <t>80000000077</t>
  </si>
  <si>
    <t>80000000078</t>
  </si>
  <si>
    <t>80000000079</t>
  </si>
  <si>
    <t>80000000080</t>
  </si>
  <si>
    <t>80000000081</t>
  </si>
  <si>
    <t>80000000082</t>
  </si>
  <si>
    <t>80000000083</t>
  </si>
  <si>
    <t>80000000033</t>
  </si>
  <si>
    <t>80000000034</t>
  </si>
  <si>
    <t>80000000035</t>
  </si>
  <si>
    <t>80000000036</t>
  </si>
  <si>
    <t>80000000037</t>
  </si>
  <si>
    <t>80000000038</t>
  </si>
  <si>
    <t>80000000039</t>
  </si>
  <si>
    <t>80000000040</t>
  </si>
  <si>
    <t>80000000041</t>
  </si>
  <si>
    <t>80000000042</t>
  </si>
  <si>
    <t>80000000043</t>
  </si>
  <si>
    <t>80000000044</t>
  </si>
  <si>
    <t>80000000068</t>
  </si>
  <si>
    <t>80000000069</t>
  </si>
  <si>
    <t>80000000070</t>
  </si>
  <si>
    <t>80000000071</t>
  </si>
  <si>
    <t>80000000072</t>
  </si>
  <si>
    <t>80000000073</t>
  </si>
  <si>
    <t>80000000074</t>
  </si>
  <si>
    <t>80000000075</t>
  </si>
  <si>
    <t>80000000142</t>
  </si>
  <si>
    <t>80000000143</t>
  </si>
  <si>
    <t>80000000144</t>
  </si>
  <si>
    <t>80000000145</t>
  </si>
  <si>
    <t>80000000146</t>
  </si>
  <si>
    <t>80000000147</t>
  </si>
  <si>
    <t>80000000148</t>
  </si>
  <si>
    <t>80000000149</t>
  </si>
  <si>
    <t>80000000150</t>
  </si>
  <si>
    <t>80000000151</t>
  </si>
  <si>
    <t>80000000152</t>
  </si>
  <si>
    <t>80000000153</t>
  </si>
  <si>
    <t>80000000174</t>
  </si>
  <si>
    <t>80000000175</t>
  </si>
  <si>
    <t>80000000084</t>
  </si>
  <si>
    <t>80000000085</t>
  </si>
  <si>
    <t>80000000086</t>
  </si>
  <si>
    <t>80000000087</t>
  </si>
  <si>
    <t>80000000088</t>
  </si>
  <si>
    <t>80000000089</t>
  </si>
  <si>
    <t>80000000090</t>
  </si>
  <si>
    <t>80000000091</t>
  </si>
  <si>
    <t>80000000092</t>
  </si>
  <si>
    <t>80000000093</t>
  </si>
  <si>
    <t>80000000112</t>
  </si>
  <si>
    <t>80000000113</t>
  </si>
  <si>
    <t>80000000114</t>
  </si>
  <si>
    <t>80000000115</t>
  </si>
  <si>
    <t>80000000116</t>
  </si>
  <si>
    <t>80000000117</t>
  </si>
  <si>
    <t>80000000118</t>
  </si>
  <si>
    <t>80000000119</t>
  </si>
  <si>
    <t>80000000120</t>
  </si>
  <si>
    <t>80000000121</t>
  </si>
  <si>
    <t>80000000122</t>
  </si>
  <si>
    <t>80000000123</t>
  </si>
  <si>
    <t>80000000045</t>
  </si>
  <si>
    <t>80000000046</t>
  </si>
  <si>
    <t>80000000047</t>
  </si>
  <si>
    <t>80000000048</t>
  </si>
  <si>
    <t>80000000049</t>
  </si>
  <si>
    <t>80000000050</t>
  </si>
  <si>
    <t>80000000051</t>
  </si>
  <si>
    <t>80000000052</t>
  </si>
  <si>
    <t>80000000169</t>
  </si>
  <si>
    <t>80000000170</t>
  </si>
  <si>
    <t>80000000171</t>
  </si>
  <si>
    <t>80000000124</t>
  </si>
  <si>
    <t>80000000125</t>
  </si>
  <si>
    <t>80000000126</t>
  </si>
  <si>
    <t>80000000127</t>
  </si>
  <si>
    <t>80000000128</t>
  </si>
  <si>
    <t>80000000129</t>
  </si>
  <si>
    <t>80000000130</t>
  </si>
  <si>
    <t>80000000131</t>
  </si>
  <si>
    <t>80000000132</t>
  </si>
  <si>
    <t>80000000133</t>
  </si>
  <si>
    <t>80000000134</t>
  </si>
  <si>
    <t>80000000135</t>
  </si>
  <si>
    <t>80000000136</t>
  </si>
  <si>
    <t>80000000137</t>
  </si>
  <si>
    <t>80000000138</t>
  </si>
  <si>
    <t>80000000139</t>
  </si>
  <si>
    <t>80000000140</t>
  </si>
  <si>
    <t>80000000141</t>
  </si>
  <si>
    <t>80000000154</t>
  </si>
  <si>
    <t>80000000155</t>
  </si>
  <si>
    <t>80000000156</t>
  </si>
  <si>
    <t>80000000157</t>
  </si>
  <si>
    <t>80000000158</t>
  </si>
  <si>
    <t>80000000159</t>
  </si>
  <si>
    <t>80000000160</t>
  </si>
  <si>
    <t>80000000161</t>
  </si>
  <si>
    <t>80000000162</t>
  </si>
  <si>
    <t>80000000163</t>
  </si>
  <si>
    <t>80000000164</t>
  </si>
  <si>
    <t>80000000165</t>
  </si>
  <si>
    <t>80000000172</t>
  </si>
  <si>
    <t>80000000173</t>
  </si>
  <si>
    <t>80000000179</t>
  </si>
  <si>
    <t>80000000180</t>
  </si>
  <si>
    <t>80000000176</t>
  </si>
  <si>
    <t>80000000177</t>
  </si>
  <si>
    <t>80000000178</t>
  </si>
  <si>
    <t>📖 사용 매뉴얼 — 데이터 해석법 · 용어 · 시트별 사용법</t>
  </si>
  <si>
    <t>1. 사용 순서 (5분 워크플로)</t>
  </si>
  <si>
    <t>① 이번 달 광고 리포트 (필수)</t>
  </si>
  <si>
    <t>쿠팡 윙 &gt; 광고 보고서 &gt; '매출 성장 광고 보고서'를 기간=한 달, 기간 구분=일별, 캠페인=전체로 만들어 다운로드한 원본 엑셀. 대용량이면 주 단위로 나눠 받고 여러 파일을 한 번에 선택하면 기간을 자동 합산합니다(기간이 겹치면 이중집계 방지를 위해 중단됨).</t>
  </si>
  <si>
    <t>② 전월 분석 파일 (선택)</t>
  </si>
  <si>
    <t>지난달 이 프로그램의 결과 파일. 전월 대비 ROAS/매출/광고비 증감률을 계산하고, 마진율·쿠폰액도 이어받습니다.</t>
  </si>
  <si>
    <t>③ 동월 판매 데이터 (선택)</t>
  </si>
  <si>
    <t>쿠팡 윙 판매 통계(옵션별) 엑셀. '상품명' 기준으로 합산해 집계매출·실판매량을 자동 입력합니다. 집계매출 = 총매출 + 총취소금액(취소는 음수라 더하면 차감), 실판매량 = 총판매수 + 총취소상품수.</t>
  </si>
  <si>
    <t>④ 마진율/쿠폰액 파일 (선택)</t>
  </si>
  <si>
    <t>마진율이 있어야 손익분기 ROAS·순이익·적자 판정이 계산됩니다. 없으면 광고 효율(ROAS)까지만 보입니다.
· 만들기: [양식 만들기] → '상품명기반'(간편) 또는 '옵션ID기반' 두 시트 중 하나만 채우면 됩니다(값이 입력된 시트를 자동 인식).
· 한 번에 적용: 맨 윗줄 노란 칸 '※ 전체 기본값'에만 값을 넣으면, 개별로 적지 않은 모든 상품에 그 값이 적용됩니다.
· 적용 순서: ④에 개별로 적은 값 &gt; ②전월 분석 파일에서 이어받은 값 &gt; ④의 전체 기본값. (구체적인 값이 항상 우선)
· 다음 달부터: ②전월 분석 파일만 넣으면 마진율·쿠폰액이 자동으로 따라옵니다. ④는 비워도 되고, 값이 바뀌었거나 새로 생긴 상품만 적어서 넣으면 그 상품만 갱신됩니다.
· 표기: 마진율은 26%, 26.5%, 0.26 어느 형식이든 인식합니다. 쿠폰액은 0을 적으면 '쿠폰 없음', 비워두면 '값 없음'으로 다르게 처리됩니다.
· 옵션ID기반으로 넣으면 같은 상품의 옵션 값이 서로 달라도 상품 단위 평균으로 반영됩니다.</t>
  </si>
  <si>
    <t>⑤ 과거 분석 파일 (선택)</t>
  </si>
  <si>
    <t>지난달들 결과 파일을 여러 개 선택하면 '월간 추이' 시트가 생성됩니다. 파일명에 YYYY-MM이 있으면 그걸 분석월로 사용합니다.</t>
  </si>
  <si>
    <t>🎯 목표 ROAS(%)</t>
  </si>
  <si>
    <t>입력 시 코멘트·실행 액션의 판단 기준이 목표 기준으로 바뀝니다: 증액 후보 = 목표 달성, 저효율 = 목표의 60% 미만, 코멘트에 '목표(500%) 달성/미달' 표기. 미입력 시 기본 기준(저조&lt;300 / 양호≥600 / 매우우수≥1000%).</t>
  </si>
  <si>
    <t>📊 TOP 개수 / 최소 광고비</t>
  </si>
  <si>
    <t>대시보드 TOP 표의 행 수(10~100)와, '과다광고비 경고'·'효율 우수' 두 섹션의 후보 최소 광고비(원)를 지정합니다. 최소 광고비 미입력 시 광고비 중앙값이 자동 적용됩니다.</t>
  </si>
  <si>
    <t>2. 용어 사전</t>
  </si>
  <si>
    <t>ROAS (%)</t>
  </si>
  <si>
    <t>광고수익률 = 광고전환매출 ÷ 광고비 × 100. 1,000%면 광고비 1원으로 매출 10원. 이 리포트의 기본 ROAS는 14일 어트리뷰션 기준입니다.</t>
  </si>
  <si>
    <t>손익분기 ROAS</t>
  </si>
  <si>
    <t>= 100 ÷ 마진율. 예: 마진율 27% → 370%. 이보다 낮은 ROAS로 광고를 돌리면 광고 단독으로 적자입니다. 마진율을 입력해야 계산됩니다.</t>
  </si>
  <si>
    <t>1일 vs 14일 (어트리뷰션)</t>
  </si>
  <si>
    <t>클릭 후 1일/14일 안에 발생한 주문·매출을 그 광고의 성과로 집계한 것. 14일 값이 더 크고, 실매출(집계매출)보다 커질 수도 있습니다(같은 매출이 여러 창구에 걸치는 과대계상 가능).</t>
  </si>
  <si>
    <t>= 광고전환매출(14일) ÷ 집계매출. 글자색: 0~30% 초록(자연판매 튼튼) / 30~60% 노랑 / 60~80% 주황(과열) / 80~100% 빨강(광고 의존) / 100%↑ 진빨강(어트리뷰션 과대 가능 — 실매출 기준 재평가).</t>
  </si>
  <si>
    <t>집계매출 · 실판매량</t>
  </si>
  <si>
    <t>판매 데이터에서 취소를 차감한 실제 매출·수량. 광고 성과 숫자가 아니라 '진짜 팔린 값'입니다.</t>
  </si>
  <si>
    <t>CTR (%)</t>
  </si>
  <si>
    <t>클릭률 = 클릭 ÷ 노출. 썸네일(대표이미지)의 매력도 지표. 1% 이상 우수, 0.1% 미만이면 썸네일 개선 필요.</t>
  </si>
  <si>
    <t>전환율 (%)</t>
  </si>
  <si>
    <t>= 주문 ÷ 클릭. 상세페이지·가격·리뷰의 설득력 지표. 2% 미만이면 상세페이지 강화 필요. S(45%↑)/A(20~45)/B(10~20)/C(2~10) 그룹으로 분류.</t>
  </si>
  <si>
    <t>CPC</t>
  </si>
  <si>
    <t>클릭당 광고비 = 광고비 ÷ 클릭수.</t>
  </si>
  <si>
    <t>상품 포지션 (4분면)</t>
  </si>
  <si>
    <t>활성 상품(광고비&gt;0, 전환매출&gt;0)의 중앙값 기준으로 분류. ★스타(고매출·고효율: 주력) / ＄캐시카우(저매출·고효율: 키울 여지) / ？물음표(고매출·저효율: 개선 필요) / ※도그(저매출·저효율: 정리 대상) / －미집행(광고비 0).</t>
  </si>
  <si>
    <t>3. 시트별 해석 · 사용법</t>
  </si>
  <si>
    <t>대시보드</t>
  </si>
  <si>
    <t>이번 달 한눈 요약. 상단 KPI 6개(총광고비/쿠폰공제 전환매출/전체 ROAS/집계매출/광고매출비중/실판매량) → 아래 TOP 표 4개 → 주차별 흐름 → 포지션 분포. 오른쪽 차트와 함께 보고용으로 그대로 캡처해도 됩니다.</t>
  </si>
  <si>
    <t>실행 액션 TOP</t>
  </si>
  <si>
    <t>'당장 손볼 상품'만 우선순위로 모은 시트. 분류(아래 4절)별로 위에서부터 처리하면 됩니다. 같은 분류 안에서는 광고비 큰 순서라, 위쪽일수록 금액 임팩트가 큽니다.</t>
  </si>
  <si>
    <t>광고데이터_상품별</t>
  </si>
  <si>
    <t>핵심 분석표. 상단 요약(수식)과 상품별 전 지표 + 자동 코멘트/액션. 마진율·쿠폰액·집계매출·실판매량을 채우면 실매출(쿠폰공제)·판매수익·수익-광고비가 수식으로 자동 계산됩니다. 값을 수기로 고쳐도 요약·수식이 실시간 반영됩니다.</t>
  </si>
  <si>
    <t>지면별 분석</t>
  </si>
  <si>
    <t>검색/비검색/외부(오디언스) 지면별 광고비·ROAS 비교. '지면 진단' 열에 '⚠ 비검색 저효율' 등이 뜨면 해당 지면 예산 축소를 검토하세요. 쿠팡 광고 설정에서 지면별 입찰 조정에 활용.</t>
  </si>
  <si>
    <t>옵션별 상세</t>
  </si>
  <si>
    <t>상품별로 접혀 있고 왼쪽 +/- 를 누르면 옵션(사이즈·색상)별 광고비/성과가 펼쳐집니다. 특정 옵션만 광고비를 먹고 전환이 없는 경우를 찾을 때 사용.</t>
  </si>
  <si>
    <t>월간 추이</t>
  </si>
  <si>
    <t>⑤ 과거 분석 파일을 넣었을 때 생성. 월별 광고비·전환매출(쿠폰공제)·ROAS·집계매출·실판매량 추이. 시즌성 파악과 예산 계획에 사용.</t>
  </si>
  <si>
    <t>일자별 분석</t>
  </si>
  <si>
    <t>날짜별 합계와 지표. 특정 일자에 광고비가 튀거나 효율이 급락한 날을 찾을 때 사용(이벤트/품절/입찰 변경 추적).</t>
  </si>
  <si>
    <t>옵션ID분류</t>
  </si>
  <si>
    <t>성과 그룹별 옵션ID 목록(아래 5절 참고). 열 전체를 복사해 쿠팡 광고 관리에 붙여넣는 용도.</t>
  </si>
  <si>
    <t>판매매칭_미매칭</t>
  </si>
  <si>
    <t>판매 데이터와 상품명이 매칭되지 않은 광고상품 목록. 대부분 해당 월에 판매가 없던 상품이지만, 상품명 표기가 달라 누락된 경우가 있는지 점검하세요(집계매출·실판매량이 빈칸인 이유).</t>
  </si>
  <si>
    <t>4. 실행 액션 TOP — 분류별 의미와 대응</t>
  </si>
  <si>
    <t>🔴 적자 (손익분기 미달)</t>
  </si>
  <si>
    <t>ROAS가 손익분기(100÷마진율)보다 낮음 = 광고를 돌릴수록 손해. [대응] 입찰가를 즉시 낮추거나 광고 일시중지 → 상세페이지·가격 개선 후 재개. 마진율을 입력해야 이 분류가 작동합니다.</t>
  </si>
  <si>
    <t>클릭이 30회 이상인데 14일 주문이 0건 = 유입은 있는데 안 팔림. [대응] 상세페이지·가격·리뷰를 점검하고, 개선 전까지 광고 일시중단 검토.</t>
  </si>
  <si>
    <t>🟠 저효율 (ROAS 저조)</t>
  </si>
  <si>
    <t>ROAS가 300%(목표 설정 시 목표×0.6) 미만. [대응] 저효율 키워드/지면 정리, 입찰가 인하. 지면별 분석과 함께 보면 원인을 좁힐 수 있습니다.</t>
  </si>
  <si>
    <t>전월 대비 매출 -30% 이하. [대응] 가격 경쟁력·재고·경쟁사 변화·리뷰 이슈를 점검.</t>
  </si>
  <si>
    <t>ROAS 600%(목표 설정 시 목표) 이상 달성. [대응] 광고비 +20~50% 증액 후 1~2주 뒤 효율 유지 여부 재확인. 잘되는 곳에 더 쓰는 것이 가장 안전한 투자입니다.</t>
  </si>
  <si>
    <t>5. 옵션ID분류 — 기준과 운용 예시</t>
  </si>
  <si>
    <t>★ (스타 아이템)</t>
  </si>
  <si>
    <t>CTR ≥ 1% &amp; ROAS(14일) ≥ 600% &amp; 주문(14일) ≥ 3건. 검증된 에이스 상품의 옵션ID들.</t>
  </si>
  <si>
    <t>☆ (준스타)</t>
  </si>
  <si>
    <t>CTR 0.2~0.99% &amp; ROAS ≥ 450% &amp; 주문 ≥ 2건. 효율은 좋은데 노출·클릭이 부족한 후보군.</t>
  </si>
  <si>
    <t>S/A/B/C 그룹</t>
  </si>
  <si>
    <t>전환율(14일) 기준: S=45%↑, A=20~45%, B=10~20%, C=2~10%. 전환율이 높을수록 유입만 늘리면 매출이 따라오는 상품.</t>
  </si>
  <si>
    <t>운용 예시 1 — 수동 캠페인 승격</t>
  </si>
  <si>
    <t>★ 열 전체 복사 → 쿠팡 광고에서 수동(매출 성장) 캠페인을 새로 만들어 해당 옵션ID만 등록 → 입찰가를 공격적으로. 검증된 상품에 예산을 몰아주는 가장 빠른 방법.</t>
  </si>
  <si>
    <t>운용 예시 2 — 제외/축소</t>
  </si>
  <si>
    <t>C 그룹 중 광고비가 큰 옵션ID는 캠페인에서 제외하거나 입찰 하향. '실행 액션 TOP'의 저효율 목록과 교차 확인하면 정확합니다.</t>
  </si>
  <si>
    <t>운용 예시 3 — 육성 테스트</t>
  </si>
  <si>
    <t>☆ 목록은 썸네일 교체(CTR 개선) 후 소액 증액 테스트 → 다음 달 ★로 승격되는지 월간 추이로 추적.</t>
  </si>
  <si>
    <t>6. 자동 코멘트/색상 규칙 (판단 기준표)</t>
  </si>
  <si>
    <t>코멘트 우선순위</t>
  </si>
  <si>
    <t>미집행(광고비·클릭 0) → 전환 0(클릭≥30, 주문 0) → ROAS 등급/손익분기 → 병목(CTR·전환율) → 광고매출비중 → 전월 모멘텀 순으로 최대 3개 진단 + 액션 2개를 표시.</t>
  </si>
  <si>
    <t>병목 진단</t>
  </si>
  <si>
    <t>노출 ≥ 1,000 &amp; CTR &lt; 0.3% → '썸네일 개선' / 클릭 ≥ 50 &amp; 전환율 &lt; 2% → '상세페이지·리뷰·가격 강화'. 어디가 막혔는지(유입 vs 설득)를 구분해 줍니다.</t>
  </si>
  <si>
    <t>히트맵(3색)</t>
  </si>
  <si>
    <t>ROAS·전환율·CTR 열: 빨강(낮음)↔초록(높음). 증감률 열: 0 기준 음수 빨강/양수 초록. 스크롤만 해도 좋고 나쁨이 보이게 하는 용도.</t>
  </si>
  <si>
    <t>주의: 어트리뷰션 과대</t>
  </si>
  <si>
    <t>광고매출비중이 100%를 넘으면 광고전환매출(14일)이 실매출보다 큰 것 — 오류가 아니라 14일 창구 중복 집계 특성입니다. 이런 상품은 실매출 기준으로 효율을 보수적으로 재평가하세요.</t>
  </si>
  <si>
    <t>📊 광고 성과 대시보드</t>
  </si>
  <si>
    <t>분석월 2026-07  ·  상품 20개  ·  모든 처리는 내 PC에서만</t>
  </si>
  <si>
    <t>총 광고비</t>
  </si>
  <si>
    <t>전체 ROAS</t>
  </si>
  <si>
    <t>집계매출(실판매)</t>
  </si>
  <si>
    <t>💸 과다광고비 · 저효율 경고 TOP 10  (광고비 519,995원↑ &amp; ROAS&lt;300% — 돈 새는 상품)</t>
  </si>
  <si>
    <t>순위</t>
  </si>
  <si>
    <t>ROAS</t>
  </si>
  <si>
    <t>🏆 광고 효율(ROAS) 우수 TOP 10  (광고비 519,995원↑ 중 증액 후보)</t>
  </si>
  <si>
    <t>💰 광고비 TOP 10  (지출 집중 상품)</t>
  </si>
  <si>
    <t>📈 광고전환매출(14일) TOP 10  (매출 견인 상품)</t>
  </si>
  <si>
    <t>📅 주차별 흐름  (기간 내 트렌드)</t>
  </si>
  <si>
    <t>주차</t>
  </si>
  <si>
    <t>7월 1주차</t>
  </si>
  <si>
    <t>7월 2주차</t>
  </si>
  <si>
    <t>7월 3주차</t>
  </si>
  <si>
    <t>7월 4주차</t>
  </si>
  <si>
    <t>7월 5주차</t>
  </si>
  <si>
    <t>🧭 상품 포지션 분포</t>
  </si>
  <si>
    <t>포지션</t>
  </si>
  <si>
    <t>상품 수</t>
  </si>
  <si>
    <t>월간 추이 (2026-05 ~ 2026-07, 3개월)</t>
  </si>
  <si>
    <t>월</t>
  </si>
  <si>
    <t>2026-05</t>
  </si>
  <si>
    <t>2026-06</t>
  </si>
  <si>
    <t>2026-07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</si>
</sst>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#,##0&quot;%&quot;"/>
    <numFmt numFmtId="166" formatCode="0.0%"/>
    <numFmt numFmtId="167" formatCode="0%"/>
    <numFmt numFmtId="168" formatCode="#,##0.00"/>
  </numFmts>
  <fonts count="13">
    <font>
      <sz val="11"/>
      <color theme="1"/>
      <name val="Calibri"/>
      <family val="2"/>
      <scheme val="minor"/>
    </font>
    <font>
      <b/>
      <sz val="18"/>
      <color rgb="FF2C57B8"/>
      <name val="Calibri"/>
      <family val="2"/>
      <scheme val="minor"/>
    </font>
    <font>
      <sz val="10"/>
      <color rgb="FF8A94A6"/>
      <name val="Calibri"/>
      <family val="2"/>
      <scheme val="minor"/>
    </font>
    <font>
      <sz val="9"/>
      <color rgb="FFFFFFFF"/>
      <name val="Calibri"/>
      <family val="2"/>
      <scheme val="minor"/>
    </font>
    <font>
      <b/>
      <sz val="15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3"/>
      <color rgb="FF2C57B8"/>
      <name val="Calibri"/>
      <family val="2"/>
      <scheme val="minor"/>
    </font>
    <font>
      <sz val="11"/>
      <color rgb="FF12925A"/>
      <name val="Calibri"/>
      <family val="2"/>
      <scheme val="minor"/>
    </font>
    <font>
      <sz val="11"/>
      <color rgb="FF666666"/>
      <name val="Calibri"/>
      <family val="2"/>
      <scheme val="minor"/>
    </font>
    <font>
      <b/>
      <sz val="16"/>
      <color rgb="FF2C57B8"/>
      <name val="Calibri"/>
      <family val="2"/>
      <scheme val="minor"/>
    </font>
    <font>
      <sz val="11"/>
      <color rgb="FF8A6D1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3A6FE0"/>
        <bgColor indexed="64"/>
      </patternFill>
    </fill>
    <fill>
      <patternFill patternType="solid">
        <fgColor rgb="FF5A6B85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EF3FA"/>
        <bgColor indexed="64"/>
      </patternFill>
    </fill>
    <fill>
      <patternFill patternType="solid">
        <fgColor rgb="FFFFF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2" borderId="0" xfId="0" applyFont="1" applyFill="1" applyAlignment="1">
      <alignment horizontal="center" vertical="center"/>
    </xf>
    <xf numFmtId="164" fontId="4" fillId="2" borderId="0" xfId="0" applyNumberFormat="1" applyFont="1" applyFill="1" applyAlignment="1">
      <alignment horizontal="center" vertical="center"/>
    </xf>
    <xf numFmtId="165" fontId="4" fillId="2" borderId="0" xfId="0" applyNumberFormat="1" applyFont="1" applyFill="1" applyAlignment="1">
      <alignment horizontal="center" vertical="center"/>
    </xf>
    <xf numFmtId="166" fontId="4" fillId="2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 indent="1"/>
    </xf>
    <xf numFmtId="0" fontId="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5" fontId="0" fillId="0" borderId="1" xfId="0" applyNumberForma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right" vertical="center"/>
    </xf>
    <xf numFmtId="164" fontId="0" fillId="6" borderId="1" xfId="0" applyNumberFormat="1" applyFill="1" applyBorder="1" applyAlignment="1">
      <alignment horizontal="right" vertical="center"/>
    </xf>
    <xf numFmtId="164" fontId="6" fillId="7" borderId="1" xfId="0" applyNumberFormat="1" applyFont="1" applyFill="1" applyBorder="1" applyAlignment="1">
      <alignment horizontal="right" vertical="center"/>
    </xf>
    <xf numFmtId="167" fontId="0" fillId="0" borderId="1" xfId="0" applyNumberFormat="1" applyBorder="1" applyAlignment="1">
      <alignment horizontal="right" vertical="center"/>
    </xf>
    <xf numFmtId="166" fontId="0" fillId="0" borderId="1" xfId="0" applyNumberFormat="1" applyBorder="1" applyAlignment="1">
      <alignment horizontal="right" vertical="center"/>
    </xf>
    <xf numFmtId="0" fontId="5" fillId="5" borderId="1" xfId="0" applyFont="1" applyFill="1" applyBorder="1" applyAlignment="1">
      <alignment horizontal="left" vertical="center"/>
    </xf>
    <xf numFmtId="0" fontId="0" fillId="0" borderId="0" xfId="0"/>
    <xf numFmtId="0" fontId="6" fillId="4" borderId="1" xfId="0" applyFont="1" applyFill="1" applyBorder="1" applyAlignment="1">
      <alignment horizontal="left" vertical="center"/>
    </xf>
    <xf numFmtId="164" fontId="0" fillId="8" borderId="1" xfId="0" applyNumberFormat="1" applyFill="1" applyBorder="1" applyAlignment="1">
      <alignment horizontal="right" vertical="center"/>
    </xf>
    <xf numFmtId="166" fontId="6" fillId="9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6" fillId="4" borderId="1" xfId="0" applyFont="1" applyFill="1" applyBorder="1" applyAlignment="1">
      <alignment vertical="center"/>
    </xf>
    <xf numFmtId="164" fontId="6" fillId="4" borderId="1" xfId="0" applyNumberFormat="1" applyFont="1" applyFill="1" applyBorder="1"/>
    <xf numFmtId="165" fontId="6" fillId="4" borderId="1" xfId="0" applyNumberFormat="1" applyFont="1" applyFill="1" applyBorder="1"/>
    <xf numFmtId="164" fontId="0" fillId="0" borderId="1" xfId="0" applyNumberFormat="1" applyBorder="1"/>
    <xf numFmtId="165" fontId="0" fillId="0" borderId="1" xfId="0" applyNumberFormat="1" applyBorder="1"/>
    <xf numFmtId="0" fontId="9" fillId="0" borderId="1" xfId="0" applyFont="1" applyBorder="1" applyAlignment="1">
      <alignment vertical="center"/>
    </xf>
    <xf numFmtId="168" fontId="6" fillId="4" borderId="1" xfId="0" applyNumberFormat="1" applyFont="1" applyFill="1" applyBorder="1"/>
    <xf numFmtId="0" fontId="10" fillId="0" borderId="1" xfId="0" applyFont="1" applyBorder="1"/>
    <xf numFmtId="164" fontId="10" fillId="0" borderId="1" xfId="0" applyNumberFormat="1" applyFont="1" applyBorder="1"/>
    <xf numFmtId="168" fontId="10" fillId="0" borderId="1" xfId="0" applyNumberFormat="1" applyFont="1" applyBorder="1"/>
    <xf numFmtId="166" fontId="0" fillId="0" borderId="1" xfId="0" applyNumberFormat="1" applyBorder="1"/>
    <xf numFmtId="0" fontId="11" fillId="0" borderId="0" xfId="0" applyFont="1" applyAlignment="1">
      <alignment vertical="center"/>
    </xf>
    <xf numFmtId="0" fontId="5" fillId="5" borderId="0" xfId="0" applyFont="1" applyFill="1" applyAlignment="1">
      <alignment horizontal="left" vertical="center" indent="1"/>
    </xf>
    <xf numFmtId="0" fontId="6" fillId="10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12" fillId="11" borderId="1" xfId="0" applyFont="1" applyFill="1" applyBorder="1" applyAlignment="1">
      <alignment vertical="top" wrapText="1"/>
    </xf>
  </cellXfs>
  <cellStyles count="1">
    <cellStyle name="Normal" xfId="0" builtinId="0"/>
  </cellStyles>
  <dxfs count="5">
    <dxf>
      <font>
        <color rgb="FF1F9D55"/>
      </font>
    </dxf>
    <dxf>
      <font>
        <color rgb="FFC9A400"/>
      </font>
    </dxf>
    <dxf>
      <font>
        <color rgb="FFE8830C"/>
      </font>
    </dxf>
    <dxf>
      <font>
        <color rgb="FFE5484D"/>
      </font>
    </dxf>
    <dxf>
      <font>
        <b/>
        <color rgb="FFB0002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광고비 TOP 10</a:t>
            </a:r>
          </a:p>
        </c:rich>
      </c:tx>
      <c:layout/>
    </c:title>
    <c:plotArea>
      <c:layout/>
      <c:barChart>
        <c:barDir val="bar"/>
        <c:grouping val="clustered"/>
        <c:ser>
          <c:idx val="0"/>
          <c:order val="0"/>
          <c:tx>
            <c:v>광고비</c:v>
          </c:tx>
          <c:spPr>
            <a:solidFill>
              <a:srgbClr val="3A6FE0"/>
            </a:solidFill>
          </c:spPr>
          <c:dLbls>
            <c:numFmt formatCode="#,##0" sourceLinked="0"/>
            <c:showVal val="1"/>
          </c:dLbls>
          <c:cat>
            <c:strRef>
              <c:f>대시보드!$B$28:$B$37</c:f>
              <c:strCache>
                <c:ptCount val="10"/>
                <c:pt idx="0">
                  <c:v>스텝온 에어쿠션 러닝화</c:v>
                </c:pt>
                <c:pt idx="1">
                  <c:v>모던웨어 린넨 와이드 슬랙스</c:v>
                </c:pt>
                <c:pt idx="2">
                  <c:v>데일리핏 스판 치노팬츠</c:v>
                </c:pt>
                <c:pt idx="3">
                  <c:v>모던웨어 셔링 뷔스티에 원피스</c:v>
                </c:pt>
                <c:pt idx="4">
                  <c:v>모던웨어 오버핏 코튼 셔츠</c:v>
                </c:pt>
                <c:pt idx="5">
                  <c:v>어반로우 컴팩트 크로스백</c:v>
                </c:pt>
                <c:pt idx="6">
                  <c:v>데일리핏 링클프리 반팔셔츠</c:v>
                </c:pt>
                <c:pt idx="7">
                  <c:v>모던웨어 크롭 가디건</c:v>
                </c:pt>
                <c:pt idx="8">
                  <c:v>데일리핏 반집업 니트</c:v>
                </c:pt>
                <c:pt idx="9">
                  <c:v>스텝온 캔버스 스니커즈</c:v>
                </c:pt>
              </c:strCache>
            </c:strRef>
          </c:cat>
          <c:val>
            <c:numRef>
              <c:f>대시보드!$C$28:$C$37</c:f>
              <c:numCache>
                <c:formatCode>General</c:formatCode>
                <c:ptCount val="10"/>
                <c:pt idx="0">
                  <c:v>1679926</c:v>
                </c:pt>
                <c:pt idx="1">
                  <c:v>1449985</c:v>
                </c:pt>
                <c:pt idx="2">
                  <c:v>1319977</c:v>
                </c:pt>
                <c:pt idx="3">
                  <c:v>1179994</c:v>
                </c:pt>
                <c:pt idx="4">
                  <c:v>980009</c:v>
                </c:pt>
                <c:pt idx="5">
                  <c:v>719998</c:v>
                </c:pt>
                <c:pt idx="6">
                  <c:v>699976</c:v>
                </c:pt>
                <c:pt idx="7">
                  <c:v>620001</c:v>
                </c:pt>
                <c:pt idx="8">
                  <c:v>540005</c:v>
                </c:pt>
                <c:pt idx="9">
                  <c:v>519995</c:v>
                </c:pt>
              </c:numCache>
            </c:numRef>
          </c:val>
        </c:ser>
        <c:axId val="50010001"/>
        <c:axId val="50010002"/>
      </c:barChart>
      <c:catAx>
        <c:axId val="50010001"/>
        <c:scaling>
          <c:orientation val="maxMin"/>
        </c:scaling>
        <c:axPos val="l"/>
        <c:tickLblPos val="nextTo"/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</c:scaling>
        <c:axPos val="t"/>
        <c:majorGridlines/>
        <c:numFmt formatCode="General" sourceLinked="1"/>
        <c:tickLblPos val="nextTo"/>
        <c:crossAx val="5001000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주차별 광고비 · ROAS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광고비</c:v>
          </c:tx>
          <c:spPr>
            <a:solidFill>
              <a:srgbClr val="3A6FE0"/>
            </a:solidFill>
          </c:spPr>
          <c:cat>
            <c:strRef>
              <c:f>대시보드!$A$54:$A$58</c:f>
              <c:strCache>
                <c:ptCount val="5"/>
                <c:pt idx="0">
                  <c:v>7월 1주차</c:v>
                </c:pt>
                <c:pt idx="1">
                  <c:v>7월 2주차</c:v>
                </c:pt>
                <c:pt idx="2">
                  <c:v>7월 3주차</c:v>
                </c:pt>
                <c:pt idx="3">
                  <c:v>7월 4주차</c:v>
                </c:pt>
                <c:pt idx="4">
                  <c:v>7월 5주차</c:v>
                </c:pt>
              </c:strCache>
            </c:strRef>
          </c:cat>
          <c:val>
            <c:numRef>
              <c:f>대시보드!$B$54:$B$58</c:f>
              <c:numCache>
                <c:formatCode>General</c:formatCode>
                <c:ptCount val="5"/>
                <c:pt idx="0">
                  <c:v>2709964</c:v>
                </c:pt>
                <c:pt idx="1">
                  <c:v>2582105</c:v>
                </c:pt>
                <c:pt idx="2">
                  <c:v>3576478</c:v>
                </c:pt>
                <c:pt idx="3">
                  <c:v>2613286</c:v>
                </c:pt>
                <c:pt idx="4">
                  <c:v>451591</c:v>
                </c:pt>
              </c:numCache>
            </c:numRef>
          </c:val>
        </c:ser>
        <c:axId val="50020001"/>
        <c:axId val="50020002"/>
      </c:barChart>
      <c:lineChart>
        <c:grouping val="standard"/>
        <c:ser>
          <c:idx val="1"/>
          <c:order val="1"/>
          <c:tx>
            <c:v>ROAS(%)</c:v>
          </c:tx>
          <c:spPr>
            <a:ln w="31750">
              <a:solidFill>
                <a:srgbClr val="E8830C"/>
              </a:solidFill>
            </a:ln>
          </c:spPr>
          <c:marker>
            <c:symbol val="circle"/>
            <c:size val="6"/>
            <c:spPr>
              <a:solidFill>
                <a:srgbClr val="E8830C"/>
              </a:solidFill>
            </c:spPr>
          </c:marker>
          <c:cat>
            <c:strRef>
              <c:f>대시보드!$A$54:$A$58</c:f>
              <c:strCache>
                <c:ptCount val="5"/>
                <c:pt idx="0">
                  <c:v>7월 1주차</c:v>
                </c:pt>
                <c:pt idx="1">
                  <c:v>7월 2주차</c:v>
                </c:pt>
                <c:pt idx="2">
                  <c:v>7월 3주차</c:v>
                </c:pt>
                <c:pt idx="3">
                  <c:v>7월 4주차</c:v>
                </c:pt>
                <c:pt idx="4">
                  <c:v>7월 5주차</c:v>
                </c:pt>
              </c:strCache>
            </c:strRef>
          </c:cat>
          <c:val>
            <c:numRef>
              <c:f>대시보드!$D$54:$D$58</c:f>
              <c:numCache>
                <c:formatCode>General</c:formatCode>
                <c:ptCount val="5"/>
                <c:pt idx="0">
                  <c:v>577</c:v>
                </c:pt>
                <c:pt idx="1">
                  <c:v>565</c:v>
                </c:pt>
                <c:pt idx="2">
                  <c:v>577</c:v>
                </c:pt>
                <c:pt idx="3">
                  <c:v>565</c:v>
                </c:pt>
                <c:pt idx="4">
                  <c:v>588</c:v>
                </c:pt>
              </c:numCache>
            </c:numRef>
          </c:val>
        </c:ser>
        <c:marker val="1"/>
        <c:axId val="60020001"/>
        <c:axId val="60020002"/>
      </c:lineChart>
      <c:catAx>
        <c:axId val="50020001"/>
        <c:scaling>
          <c:orientation val="minMax"/>
        </c:scaling>
        <c:axPos val="b"/>
        <c:tickLblPos val="nextTo"/>
        <c:crossAx val="50020002"/>
        <c:crosses val="autoZero"/>
        <c:auto val="1"/>
        <c:lblAlgn val="ctr"/>
        <c:lblOffset val="100"/>
      </c:catAx>
      <c:valAx>
        <c:axId val="50020002"/>
        <c:scaling>
          <c:orientation val="minMax"/>
        </c:scaling>
        <c:axPos val="l"/>
        <c:majorGridlines/>
        <c:numFmt formatCode="General" sourceLinked="1"/>
        <c:tickLblPos val="nextTo"/>
        <c:crossAx val="50020001"/>
        <c:crosses val="autoZero"/>
        <c:crossBetween val="between"/>
      </c:valAx>
      <c:valAx>
        <c:axId val="60020002"/>
        <c:scaling>
          <c:orientation val="minMax"/>
        </c:scaling>
        <c:axPos val="r"/>
        <c:numFmt formatCode="General" sourceLinked="1"/>
        <c:tickLblPos val="nextTo"/>
        <c:crossAx val="60020001"/>
        <c:crosses val="max"/>
        <c:crossBetween val="between"/>
      </c:valAx>
      <c:catAx>
        <c:axId val="60020001"/>
        <c:scaling>
          <c:orientation val="minMax"/>
        </c:scaling>
        <c:delete val="1"/>
        <c:axPos val="b"/>
        <c:tickLblPos val="none"/>
        <c:crossAx val="60020002"/>
        <c:crosses val="autoZero"/>
        <c:auto val="1"/>
        <c:lblAlgn val="ctr"/>
        <c:lblOffset val="100"/>
      </c:cat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상품 포지션 분포</a:t>
            </a:r>
          </a:p>
        </c:rich>
      </c:tx>
      <c:layout/>
    </c:title>
    <c:plotArea>
      <c:layout/>
      <c:pieChart>
        <c:varyColors val="1"/>
        <c:ser>
          <c:idx val="0"/>
          <c:order val="0"/>
          <c:tx>
            <c:v>상품 포지션</c:v>
          </c:tx>
          <c:dLbls>
            <c:showPercent val="1"/>
          </c:dLbls>
          <c:cat>
            <c:strRef>
              <c:f>대시보드!$A$62:$A$66</c:f>
              <c:strCache>
                <c:ptCount val="5"/>
                <c:pt idx="0">
                  <c:v>※ 도그 (Dog)</c:v>
                </c:pt>
                <c:pt idx="1">
                  <c:v>★ 스타 (Star)</c:v>
                </c:pt>
                <c:pt idx="2">
                  <c:v>？ 물음표 (Question Mark)</c:v>
                </c:pt>
                <c:pt idx="3">
                  <c:v>＄ 캐시카우 (Cash Cow)</c:v>
                </c:pt>
                <c:pt idx="4">
                  <c:v>－ 미집행</c:v>
                </c:pt>
              </c:strCache>
            </c:strRef>
          </c:cat>
          <c:val>
            <c:numRef>
              <c:f>대시보드!$B$62:$B$66</c:f>
              <c:numCache>
                <c:formatCode>General</c:formatCode>
                <c:ptCount val="5"/>
                <c:pt idx="0">
                  <c:v>7</c:v>
                </c:pt>
                <c:pt idx="1">
                  <c:v>6</c:v>
                </c:pt>
                <c:pt idx="2">
                  <c:v>3</c:v>
                </c:pt>
                <c:pt idx="3">
                  <c:v>3</c:v>
                </c:pt>
                <c:pt idx="4">
                  <c:v>1</c:v>
                </c:pt>
              </c:numCache>
            </c:numRef>
          </c:val>
        </c:ser>
        <c:firstSliceAng val="0"/>
      </c:pieChart>
    </c:plotArea>
    <c:legend>
      <c:legendPos val="r"/>
      <c:layout/>
      <c:txPr>
        <a:bodyPr/>
        <a:lstStyle/>
        <a:p>
          <a:pPr rtl="0">
            <a:defRPr/>
          </a:pPr>
          <a:endParaRPr lang="en-US"/>
        </a:p>
      </c:txPr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월별 광고비 · 전환매출 · ROAS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광고비</c:v>
          </c:tx>
          <c:spPr>
            <a:solidFill>
              <a:srgbClr val="3A6FE0"/>
            </a:solidFill>
          </c:spPr>
          <c:cat>
            <c:strRef>
              <c:f>'월간 추이'!$A$4:$A$6</c:f>
              <c:strCache>
                <c:ptCount val="3"/>
                <c:pt idx="0">
                  <c:v>2026-05</c:v>
                </c:pt>
                <c:pt idx="1">
                  <c:v>2026-06</c:v>
                </c:pt>
                <c:pt idx="2">
                  <c:v>2026-07</c:v>
                </c:pt>
              </c:strCache>
            </c:strRef>
          </c:cat>
          <c:val>
            <c:numRef>
              <c:f>'월간 추이'!$B$4:$B$6</c:f>
              <c:numCache>
                <c:formatCode>General</c:formatCode>
                <c:ptCount val="3"/>
                <c:pt idx="0">
                  <c:v>10629061</c:v>
                </c:pt>
                <c:pt idx="1">
                  <c:v>11909642</c:v>
                </c:pt>
                <c:pt idx="2">
                  <c:v>11933424</c:v>
                </c:pt>
              </c:numCache>
            </c:numRef>
          </c:val>
        </c:ser>
        <c:ser>
          <c:idx val="1"/>
          <c:order val="1"/>
          <c:tx>
            <c:v>광고전환매출(쿠폰공제)</c:v>
          </c:tx>
          <c:spPr>
            <a:solidFill>
              <a:srgbClr val="9BC2E6"/>
            </a:solidFill>
          </c:spPr>
          <c:cat>
            <c:strRef>
              <c:f>'월간 추이'!$A$4:$A$6</c:f>
              <c:strCache>
                <c:ptCount val="3"/>
                <c:pt idx="0">
                  <c:v>2026-05</c:v>
                </c:pt>
                <c:pt idx="1">
                  <c:v>2026-06</c:v>
                </c:pt>
                <c:pt idx="2">
                  <c:v>2026-07</c:v>
                </c:pt>
              </c:strCache>
            </c:strRef>
          </c:cat>
          <c:val>
            <c:numRef>
              <c:f>'월간 추이'!$C$4:$C$6</c:f>
              <c:numCache>
                <c:formatCode>General</c:formatCode>
                <c:ptCount val="3"/>
                <c:pt idx="0">
                  <c:v>54492051</c:v>
                </c:pt>
                <c:pt idx="1">
                  <c:v>62552383</c:v>
                </c:pt>
                <c:pt idx="2">
                  <c:v>66298061</c:v>
                </c:pt>
              </c:numCache>
            </c:numRef>
          </c:val>
        </c:ser>
        <c:axId val="50040001"/>
        <c:axId val="50040002"/>
      </c:barChart>
      <c:lineChart>
        <c:grouping val="standard"/>
        <c:ser>
          <c:idx val="2"/>
          <c:order val="2"/>
          <c:tx>
            <c:v>ROAS(%)</c:v>
          </c:tx>
          <c:spPr>
            <a:ln w="31750">
              <a:solidFill>
                <a:srgbClr val="E8830C"/>
              </a:solidFill>
            </a:ln>
          </c:spPr>
          <c:marker>
            <c:symbol val="circle"/>
            <c:size val="6"/>
            <c:spPr>
              <a:solidFill>
                <a:srgbClr val="E8830C"/>
              </a:solidFill>
            </c:spPr>
          </c:marker>
          <c:cat>
            <c:strRef>
              <c:f>'월간 추이'!$A$4:$A$6</c:f>
              <c:strCache>
                <c:ptCount val="3"/>
                <c:pt idx="0">
                  <c:v>2026-05</c:v>
                </c:pt>
                <c:pt idx="1">
                  <c:v>2026-06</c:v>
                </c:pt>
                <c:pt idx="2">
                  <c:v>2026-07</c:v>
                </c:pt>
              </c:strCache>
            </c:strRef>
          </c:cat>
          <c:val>
            <c:numRef>
              <c:f>'월간 추이'!$D$4:$D$6</c:f>
              <c:numCache>
                <c:formatCode>General</c:formatCode>
                <c:ptCount val="3"/>
                <c:pt idx="0">
                  <c:v>513</c:v>
                </c:pt>
                <c:pt idx="1">
                  <c:v>525</c:v>
                </c:pt>
                <c:pt idx="2">
                  <c:v>556</c:v>
                </c:pt>
              </c:numCache>
            </c:numRef>
          </c:val>
        </c:ser>
        <c:marker val="1"/>
        <c:axId val="60040001"/>
        <c:axId val="60040002"/>
      </c:lineChart>
      <c:catAx>
        <c:axId val="50040001"/>
        <c:scaling>
          <c:orientation val="minMax"/>
        </c:scaling>
        <c:axPos val="b"/>
        <c:tickLblPos val="nextTo"/>
        <c:crossAx val="50040002"/>
        <c:crosses val="autoZero"/>
        <c:auto val="1"/>
        <c:lblAlgn val="ctr"/>
        <c:lblOffset val="100"/>
      </c:catAx>
      <c:valAx>
        <c:axId val="50040002"/>
        <c:scaling>
          <c:orientation val="minMax"/>
        </c:scaling>
        <c:axPos val="l"/>
        <c:majorGridlines/>
        <c:numFmt formatCode="General" sourceLinked="1"/>
        <c:tickLblPos val="nextTo"/>
        <c:crossAx val="50040001"/>
        <c:crosses val="autoZero"/>
        <c:crossBetween val="between"/>
      </c:valAx>
      <c:valAx>
        <c:axId val="60040002"/>
        <c:scaling>
          <c:orientation val="minMax"/>
        </c:scaling>
        <c:axPos val="r"/>
        <c:numFmt formatCode="General" sourceLinked="1"/>
        <c:tickLblPos val="nextTo"/>
        <c:crossAx val="60040001"/>
        <c:crosses val="max"/>
        <c:crossBetween val="between"/>
      </c:valAx>
      <c:catAx>
        <c:axId val="60040001"/>
        <c:scaling>
          <c:orientation val="minMax"/>
        </c:scaling>
        <c:delete val="1"/>
        <c:axPos val="b"/>
        <c:tickLblPos val="none"/>
        <c:crossAx val="60040002"/>
        <c:crosses val="autoZero"/>
        <c:auto val="1"/>
        <c:lblAlgn val="ctr"/>
        <c:lblOffset val="100"/>
      </c:catAx>
    </c:plotArea>
    <c:legend>
      <c:legendPos val="b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월별 실판매 매출</a:t>
            </a:r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v>집계매출(실판매)</c:v>
          </c:tx>
          <c:spPr>
            <a:solidFill>
              <a:srgbClr val="12925A"/>
            </a:solidFill>
          </c:spPr>
          <c:cat>
            <c:strRef>
              <c:f>'월간 추이'!$A$4:$A$6</c:f>
              <c:strCache>
                <c:ptCount val="3"/>
                <c:pt idx="0">
                  <c:v>2026-05</c:v>
                </c:pt>
                <c:pt idx="1">
                  <c:v>2026-06</c:v>
                </c:pt>
                <c:pt idx="2">
                  <c:v>2026-07</c:v>
                </c:pt>
              </c:strCache>
            </c:strRef>
          </c:cat>
          <c:val>
            <c:numRef>
              <c:f>'월간 추이'!$E$4:$E$6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110726121</c:v>
                </c:pt>
              </c:numCache>
            </c:numRef>
          </c:val>
        </c:ser>
        <c:axId val="50050001"/>
        <c:axId val="50050002"/>
      </c:barChart>
      <c:catAx>
        <c:axId val="50050001"/>
        <c:scaling>
          <c:orientation val="minMax"/>
        </c:scaling>
        <c:axPos val="b"/>
        <c:tickLblPos val="nextTo"/>
        <c:crossAx val="50050002"/>
        <c:crosses val="autoZero"/>
        <c:auto val="1"/>
        <c:lblAlgn val="ctr"/>
        <c:lblOffset val="100"/>
      </c:catAx>
      <c:valAx>
        <c:axId val="50050002"/>
        <c:scaling>
          <c:orientation val="minMax"/>
        </c:scaling>
        <c:axPos val="l"/>
        <c:majorGridlines/>
        <c:numFmt formatCode="General" sourceLinked="1"/>
        <c:tickLblPos val="nextTo"/>
        <c:crossAx val="50050001"/>
        <c:crosses val="autoZero"/>
        <c:crossBetween val="between"/>
      </c:valAx>
    </c:plotArea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8</xdr:row>
      <xdr:rowOff>0</xdr:rowOff>
    </xdr:from>
    <xdr:to>
      <xdr:col>12</xdr:col>
      <xdr:colOff>200025</xdr:colOff>
      <xdr:row>22</xdr:row>
      <xdr:rowOff>104775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57150</xdr:colOff>
      <xdr:row>24</xdr:row>
      <xdr:rowOff>0</xdr:rowOff>
    </xdr:from>
    <xdr:to>
      <xdr:col>12</xdr:col>
      <xdr:colOff>200025</xdr:colOff>
      <xdr:row>37</xdr:row>
      <xdr:rowOff>104775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57150</xdr:colOff>
      <xdr:row>39</xdr:row>
      <xdr:rowOff>0</xdr:rowOff>
    </xdr:from>
    <xdr:to>
      <xdr:col>12</xdr:col>
      <xdr:colOff>200025</xdr:colOff>
      <xdr:row>52</xdr:row>
      <xdr:rowOff>104775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6</xdr:col>
      <xdr:colOff>504825</xdr:colOff>
      <xdr:row>23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24</xdr:row>
      <xdr:rowOff>0</xdr:rowOff>
    </xdr:from>
    <xdr:to>
      <xdr:col>6</xdr:col>
      <xdr:colOff>504825</xdr:colOff>
      <xdr:row>39</xdr:row>
      <xdr:rowOff>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6"/>
  <sheetViews>
    <sheetView showGridLines="0" tabSelected="1" workbookViewId="0"/>
  </sheetViews>
  <sheetFormatPr defaultRowHeight="15"/>
  <cols>
    <col min="1" max="1" width="6.7109375" customWidth="1"/>
    <col min="2" max="2" width="46.7109375" customWidth="1"/>
    <col min="3" max="3" width="14.7109375" customWidth="1"/>
    <col min="4" max="4" width="12.7109375" customWidth="1"/>
    <col min="5" max="5" width="16.7109375" customWidth="1"/>
    <col min="6" max="6" width="18.7109375" customWidth="1"/>
    <col min="7" max="14" width="12.7109375" customWidth="1"/>
  </cols>
  <sheetData>
    <row r="1" spans="1:14" ht="30" customHeight="1">
      <c r="A1" s="1" t="s">
        <v>403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 t="s">
        <v>404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spans="1:14">
      <c r="C4" s="3" t="s">
        <v>405</v>
      </c>
      <c r="D4" s="3"/>
      <c r="E4" s="3" t="s">
        <v>99</v>
      </c>
      <c r="F4" s="3"/>
      <c r="G4" s="3" t="s">
        <v>406</v>
      </c>
      <c r="H4" s="3"/>
      <c r="I4" s="3" t="s">
        <v>407</v>
      </c>
      <c r="J4" s="3"/>
      <c r="K4" s="3" t="s">
        <v>13</v>
      </c>
      <c r="L4" s="3"/>
      <c r="M4" s="3" t="s">
        <v>12</v>
      </c>
      <c r="N4" s="3"/>
    </row>
    <row r="5" spans="1:14" ht="22" customHeight="1">
      <c r="C5" s="4">
        <v>11933424</v>
      </c>
      <c r="D5" s="4"/>
      <c r="E5" s="4">
        <v>66298061</v>
      </c>
      <c r="F5" s="4"/>
      <c r="G5" s="5">
        <v>572.1330357490021</v>
      </c>
      <c r="H5" s="5"/>
      <c r="I5" s="4">
        <v>110726121</v>
      </c>
      <c r="J5" s="4"/>
      <c r="K5" s="6">
        <v>0.5987571893717833</v>
      </c>
      <c r="L5" s="6"/>
      <c r="M5" s="4">
        <v>3387</v>
      </c>
      <c r="N5" s="4"/>
    </row>
    <row r="6" spans="1:14">
      <c r="C6" s="4"/>
      <c r="D6" s="4"/>
      <c r="E6" s="4"/>
      <c r="F6" s="4"/>
      <c r="G6" s="5"/>
      <c r="H6" s="5"/>
      <c r="I6" s="4"/>
      <c r="J6" s="4"/>
      <c r="K6" s="6"/>
      <c r="L6" s="6"/>
      <c r="M6" s="4"/>
      <c r="N6" s="4"/>
    </row>
    <row r="8" spans="1:14" ht="22" customHeight="1">
      <c r="A8" s="7" t="s">
        <v>408</v>
      </c>
      <c r="B8" s="7"/>
      <c r="C8" s="7"/>
      <c r="D8" s="7"/>
      <c r="E8" s="7"/>
      <c r="F8" s="7"/>
    </row>
    <row r="9" spans="1:14">
      <c r="A9" s="8" t="s">
        <v>409</v>
      </c>
      <c r="B9" s="8" t="s">
        <v>128</v>
      </c>
      <c r="C9" s="8" t="s">
        <v>3</v>
      </c>
      <c r="D9" s="8" t="s">
        <v>410</v>
      </c>
      <c r="E9" s="8" t="s">
        <v>113</v>
      </c>
      <c r="F9" s="8" t="s">
        <v>28</v>
      </c>
    </row>
    <row r="10" spans="1:14">
      <c r="A10" s="9">
        <v>1</v>
      </c>
      <c r="B10" s="10" t="s">
        <v>32</v>
      </c>
      <c r="C10" s="11">
        <v>699976</v>
      </c>
      <c r="D10" s="12">
        <v>285</v>
      </c>
      <c r="E10" s="11">
        <v>1994916</v>
      </c>
      <c r="F10" s="9" t="s">
        <v>92</v>
      </c>
    </row>
    <row r="11" spans="1:14">
      <c r="A11" s="9">
        <v>2</v>
      </c>
      <c r="B11" s="10" t="s">
        <v>45</v>
      </c>
      <c r="C11" s="11">
        <v>519995</v>
      </c>
      <c r="D11" s="12">
        <v>280</v>
      </c>
      <c r="E11" s="11">
        <v>1456004</v>
      </c>
      <c r="F11" s="9" t="s">
        <v>92</v>
      </c>
    </row>
    <row r="13" spans="1:14" ht="22" customHeight="1">
      <c r="A13" s="7" t="s">
        <v>411</v>
      </c>
      <c r="B13" s="7"/>
      <c r="C13" s="7"/>
      <c r="D13" s="7"/>
      <c r="E13" s="7"/>
      <c r="F13" s="7"/>
    </row>
    <row r="14" spans="1:14">
      <c r="A14" s="8" t="s">
        <v>409</v>
      </c>
      <c r="B14" s="8" t="s">
        <v>128</v>
      </c>
      <c r="C14" s="8" t="s">
        <v>3</v>
      </c>
      <c r="D14" s="8" t="s">
        <v>410</v>
      </c>
      <c r="E14" s="8" t="s">
        <v>113</v>
      </c>
      <c r="F14" s="8" t="s">
        <v>28</v>
      </c>
    </row>
    <row r="15" spans="1:14">
      <c r="A15" s="9">
        <v>1</v>
      </c>
      <c r="B15" s="10" t="s">
        <v>51</v>
      </c>
      <c r="C15" s="11">
        <v>719998</v>
      </c>
      <c r="D15" s="12">
        <v>900</v>
      </c>
      <c r="E15" s="11">
        <v>6480000</v>
      </c>
      <c r="F15" s="9" t="s">
        <v>94</v>
      </c>
    </row>
    <row r="16" spans="1:14">
      <c r="A16" s="9">
        <v>2</v>
      </c>
      <c r="B16" s="10" t="s">
        <v>38</v>
      </c>
      <c r="C16" s="11">
        <v>980009</v>
      </c>
      <c r="D16" s="12">
        <v>810</v>
      </c>
      <c r="E16" s="11">
        <v>7938105</v>
      </c>
      <c r="F16" s="9" t="s">
        <v>94</v>
      </c>
    </row>
    <row r="17" spans="1:6">
      <c r="A17" s="9">
        <v>3</v>
      </c>
      <c r="B17" s="10" t="s">
        <v>36</v>
      </c>
      <c r="C17" s="11">
        <v>1449985</v>
      </c>
      <c r="D17" s="12">
        <v>720</v>
      </c>
      <c r="E17" s="11">
        <v>10439795</v>
      </c>
      <c r="F17" s="9" t="s">
        <v>94</v>
      </c>
    </row>
    <row r="18" spans="1:6">
      <c r="A18" s="9">
        <v>4</v>
      </c>
      <c r="B18" s="10" t="s">
        <v>34</v>
      </c>
      <c r="C18" s="11">
        <v>1319977</v>
      </c>
      <c r="D18" s="12">
        <v>690</v>
      </c>
      <c r="E18" s="11">
        <v>9107856</v>
      </c>
      <c r="F18" s="9" t="s">
        <v>94</v>
      </c>
    </row>
    <row r="19" spans="1:6">
      <c r="A19" s="9">
        <v>5</v>
      </c>
      <c r="B19" s="10" t="s">
        <v>44</v>
      </c>
      <c r="C19" s="11">
        <v>1679926</v>
      </c>
      <c r="D19" s="12">
        <v>640</v>
      </c>
      <c r="E19" s="11">
        <v>10751505</v>
      </c>
      <c r="F19" s="9" t="s">
        <v>94</v>
      </c>
    </row>
    <row r="20" spans="1:6">
      <c r="A20" s="9">
        <v>6</v>
      </c>
      <c r="B20" s="10" t="s">
        <v>33</v>
      </c>
      <c r="C20" s="11">
        <v>540005</v>
      </c>
      <c r="D20" s="12">
        <v>430</v>
      </c>
      <c r="E20" s="11">
        <v>2322001</v>
      </c>
      <c r="F20" s="9" t="s">
        <v>93</v>
      </c>
    </row>
    <row r="21" spans="1:6">
      <c r="A21" s="9">
        <v>7</v>
      </c>
      <c r="B21" s="10" t="s">
        <v>37</v>
      </c>
      <c r="C21" s="11">
        <v>1179994</v>
      </c>
      <c r="D21" s="12">
        <v>400</v>
      </c>
      <c r="E21" s="11">
        <v>4719975</v>
      </c>
      <c r="F21" s="9" t="s">
        <v>93</v>
      </c>
    </row>
    <row r="22" spans="1:6">
      <c r="A22" s="9">
        <v>8</v>
      </c>
      <c r="B22" s="10" t="s">
        <v>39</v>
      </c>
      <c r="C22" s="11">
        <v>620001</v>
      </c>
      <c r="D22" s="12">
        <v>385</v>
      </c>
      <c r="E22" s="11">
        <v>2387039</v>
      </c>
      <c r="F22" s="9" t="s">
        <v>93</v>
      </c>
    </row>
    <row r="23" spans="1:6">
      <c r="A23" s="9">
        <v>9</v>
      </c>
      <c r="B23" s="10" t="s">
        <v>32</v>
      </c>
      <c r="C23" s="11">
        <v>699976</v>
      </c>
      <c r="D23" s="12">
        <v>285</v>
      </c>
      <c r="E23" s="11">
        <v>1994916</v>
      </c>
      <c r="F23" s="9" t="s">
        <v>92</v>
      </c>
    </row>
    <row r="24" spans="1:6">
      <c r="A24" s="9">
        <v>10</v>
      </c>
      <c r="B24" s="10" t="s">
        <v>45</v>
      </c>
      <c r="C24" s="11">
        <v>519995</v>
      </c>
      <c r="D24" s="12">
        <v>280</v>
      </c>
      <c r="E24" s="11">
        <v>1456004</v>
      </c>
      <c r="F24" s="9" t="s">
        <v>92</v>
      </c>
    </row>
    <row r="26" spans="1:6" ht="22" customHeight="1">
      <c r="A26" s="7" t="s">
        <v>412</v>
      </c>
      <c r="B26" s="7"/>
      <c r="C26" s="7"/>
      <c r="D26" s="7"/>
      <c r="E26" s="7"/>
      <c r="F26" s="7"/>
    </row>
    <row r="27" spans="1:6">
      <c r="A27" s="8" t="s">
        <v>409</v>
      </c>
      <c r="B27" s="8" t="s">
        <v>128</v>
      </c>
      <c r="C27" s="8" t="s">
        <v>3</v>
      </c>
      <c r="D27" s="8" t="s">
        <v>410</v>
      </c>
      <c r="E27" s="8" t="s">
        <v>113</v>
      </c>
      <c r="F27" s="8" t="s">
        <v>28</v>
      </c>
    </row>
    <row r="28" spans="1:6">
      <c r="A28" s="9">
        <v>1</v>
      </c>
      <c r="B28" s="10" t="s">
        <v>44</v>
      </c>
      <c r="C28" s="11">
        <v>1679926</v>
      </c>
      <c r="D28" s="12">
        <v>640</v>
      </c>
      <c r="E28" s="11">
        <v>10751505</v>
      </c>
      <c r="F28" s="9" t="s">
        <v>94</v>
      </c>
    </row>
    <row r="29" spans="1:6">
      <c r="A29" s="9">
        <v>2</v>
      </c>
      <c r="B29" s="10" t="s">
        <v>36</v>
      </c>
      <c r="C29" s="11">
        <v>1449985</v>
      </c>
      <c r="D29" s="12">
        <v>720</v>
      </c>
      <c r="E29" s="11">
        <v>10439795</v>
      </c>
      <c r="F29" s="9" t="s">
        <v>94</v>
      </c>
    </row>
    <row r="30" spans="1:6">
      <c r="A30" s="9">
        <v>3</v>
      </c>
      <c r="B30" s="10" t="s">
        <v>34</v>
      </c>
      <c r="C30" s="11">
        <v>1319977</v>
      </c>
      <c r="D30" s="12">
        <v>690</v>
      </c>
      <c r="E30" s="11">
        <v>9107856</v>
      </c>
      <c r="F30" s="9" t="s">
        <v>94</v>
      </c>
    </row>
    <row r="31" spans="1:6">
      <c r="A31" s="9">
        <v>4</v>
      </c>
      <c r="B31" s="10" t="s">
        <v>37</v>
      </c>
      <c r="C31" s="11">
        <v>1179994</v>
      </c>
      <c r="D31" s="12">
        <v>400</v>
      </c>
      <c r="E31" s="11">
        <v>4719975</v>
      </c>
      <c r="F31" s="9" t="s">
        <v>93</v>
      </c>
    </row>
    <row r="32" spans="1:6">
      <c r="A32" s="9">
        <v>5</v>
      </c>
      <c r="B32" s="10" t="s">
        <v>38</v>
      </c>
      <c r="C32" s="11">
        <v>980009</v>
      </c>
      <c r="D32" s="12">
        <v>810</v>
      </c>
      <c r="E32" s="11">
        <v>7938105</v>
      </c>
      <c r="F32" s="9" t="s">
        <v>94</v>
      </c>
    </row>
    <row r="33" spans="1:6">
      <c r="A33" s="9">
        <v>6</v>
      </c>
      <c r="B33" s="10" t="s">
        <v>51</v>
      </c>
      <c r="C33" s="11">
        <v>719998</v>
      </c>
      <c r="D33" s="12">
        <v>900</v>
      </c>
      <c r="E33" s="11">
        <v>6480000</v>
      </c>
      <c r="F33" s="9" t="s">
        <v>94</v>
      </c>
    </row>
    <row r="34" spans="1:6">
      <c r="A34" s="9">
        <v>7</v>
      </c>
      <c r="B34" s="10" t="s">
        <v>32</v>
      </c>
      <c r="C34" s="11">
        <v>699976</v>
      </c>
      <c r="D34" s="12">
        <v>285</v>
      </c>
      <c r="E34" s="11">
        <v>1994916</v>
      </c>
      <c r="F34" s="9" t="s">
        <v>92</v>
      </c>
    </row>
    <row r="35" spans="1:6">
      <c r="A35" s="9">
        <v>8</v>
      </c>
      <c r="B35" s="10" t="s">
        <v>39</v>
      </c>
      <c r="C35" s="11">
        <v>620001</v>
      </c>
      <c r="D35" s="12">
        <v>385</v>
      </c>
      <c r="E35" s="11">
        <v>2387039</v>
      </c>
      <c r="F35" s="9" t="s">
        <v>93</v>
      </c>
    </row>
    <row r="36" spans="1:6">
      <c r="A36" s="9">
        <v>9</v>
      </c>
      <c r="B36" s="10" t="s">
        <v>33</v>
      </c>
      <c r="C36" s="11">
        <v>540005</v>
      </c>
      <c r="D36" s="12">
        <v>430</v>
      </c>
      <c r="E36" s="11">
        <v>2322001</v>
      </c>
      <c r="F36" s="9" t="s">
        <v>93</v>
      </c>
    </row>
    <row r="37" spans="1:6">
      <c r="A37" s="9">
        <v>10</v>
      </c>
      <c r="B37" s="10" t="s">
        <v>45</v>
      </c>
      <c r="C37" s="11">
        <v>519995</v>
      </c>
      <c r="D37" s="12">
        <v>280</v>
      </c>
      <c r="E37" s="11">
        <v>1456004</v>
      </c>
      <c r="F37" s="9" t="s">
        <v>92</v>
      </c>
    </row>
    <row r="39" spans="1:6" ht="22" customHeight="1">
      <c r="A39" s="7" t="s">
        <v>413</v>
      </c>
      <c r="B39" s="7"/>
      <c r="C39" s="7"/>
      <c r="D39" s="7"/>
      <c r="E39" s="7"/>
      <c r="F39" s="7"/>
    </row>
    <row r="40" spans="1:6">
      <c r="A40" s="8" t="s">
        <v>409</v>
      </c>
      <c r="B40" s="8" t="s">
        <v>128</v>
      </c>
      <c r="C40" s="8" t="s">
        <v>3</v>
      </c>
      <c r="D40" s="8" t="s">
        <v>410</v>
      </c>
      <c r="E40" s="8" t="s">
        <v>113</v>
      </c>
      <c r="F40" s="8" t="s">
        <v>28</v>
      </c>
    </row>
    <row r="41" spans="1:6">
      <c r="A41" s="9">
        <v>1</v>
      </c>
      <c r="B41" s="10" t="s">
        <v>44</v>
      </c>
      <c r="C41" s="11">
        <v>1679926</v>
      </c>
      <c r="D41" s="12">
        <v>640</v>
      </c>
      <c r="E41" s="11">
        <v>10751505</v>
      </c>
      <c r="F41" s="9" t="s">
        <v>94</v>
      </c>
    </row>
    <row r="42" spans="1:6">
      <c r="A42" s="9">
        <v>2</v>
      </c>
      <c r="B42" s="10" t="s">
        <v>36</v>
      </c>
      <c r="C42" s="11">
        <v>1449985</v>
      </c>
      <c r="D42" s="12">
        <v>720</v>
      </c>
      <c r="E42" s="11">
        <v>10439795</v>
      </c>
      <c r="F42" s="9" t="s">
        <v>94</v>
      </c>
    </row>
    <row r="43" spans="1:6">
      <c r="A43" s="9">
        <v>3</v>
      </c>
      <c r="B43" s="10" t="s">
        <v>34</v>
      </c>
      <c r="C43" s="11">
        <v>1319977</v>
      </c>
      <c r="D43" s="12">
        <v>690</v>
      </c>
      <c r="E43" s="11">
        <v>9107856</v>
      </c>
      <c r="F43" s="9" t="s">
        <v>94</v>
      </c>
    </row>
    <row r="44" spans="1:6">
      <c r="A44" s="9">
        <v>4</v>
      </c>
      <c r="B44" s="10" t="s">
        <v>38</v>
      </c>
      <c r="C44" s="11">
        <v>980009</v>
      </c>
      <c r="D44" s="12">
        <v>810</v>
      </c>
      <c r="E44" s="11">
        <v>7938105</v>
      </c>
      <c r="F44" s="9" t="s">
        <v>94</v>
      </c>
    </row>
    <row r="45" spans="1:6">
      <c r="A45" s="9">
        <v>5</v>
      </c>
      <c r="B45" s="10" t="s">
        <v>51</v>
      </c>
      <c r="C45" s="11">
        <v>719998</v>
      </c>
      <c r="D45" s="12">
        <v>900</v>
      </c>
      <c r="E45" s="11">
        <v>6480000</v>
      </c>
      <c r="F45" s="9" t="s">
        <v>94</v>
      </c>
    </row>
    <row r="46" spans="1:6">
      <c r="A46" s="9">
        <v>6</v>
      </c>
      <c r="B46" s="10" t="s">
        <v>37</v>
      </c>
      <c r="C46" s="11">
        <v>1179994</v>
      </c>
      <c r="D46" s="12">
        <v>400</v>
      </c>
      <c r="E46" s="11">
        <v>4719975</v>
      </c>
      <c r="F46" s="9" t="s">
        <v>93</v>
      </c>
    </row>
    <row r="47" spans="1:6">
      <c r="A47" s="9">
        <v>7</v>
      </c>
      <c r="B47" s="10" t="s">
        <v>39</v>
      </c>
      <c r="C47" s="11">
        <v>620001</v>
      </c>
      <c r="D47" s="12">
        <v>385</v>
      </c>
      <c r="E47" s="11">
        <v>2387039</v>
      </c>
      <c r="F47" s="9" t="s">
        <v>93</v>
      </c>
    </row>
    <row r="48" spans="1:6">
      <c r="A48" s="9">
        <v>8</v>
      </c>
      <c r="B48" s="10" t="s">
        <v>33</v>
      </c>
      <c r="C48" s="11">
        <v>540005</v>
      </c>
      <c r="D48" s="12">
        <v>430</v>
      </c>
      <c r="E48" s="11">
        <v>2322001</v>
      </c>
      <c r="F48" s="9" t="s">
        <v>93</v>
      </c>
    </row>
    <row r="49" spans="1:6">
      <c r="A49" s="9">
        <v>9</v>
      </c>
      <c r="B49" s="10" t="s">
        <v>40</v>
      </c>
      <c r="C49" s="11">
        <v>239967</v>
      </c>
      <c r="D49" s="12">
        <v>880</v>
      </c>
      <c r="E49" s="11">
        <v>2111682</v>
      </c>
      <c r="F49" s="9" t="s">
        <v>94</v>
      </c>
    </row>
    <row r="50" spans="1:6">
      <c r="A50" s="9">
        <v>10</v>
      </c>
      <c r="B50" s="10" t="s">
        <v>46</v>
      </c>
      <c r="C50" s="11">
        <v>460001</v>
      </c>
      <c r="D50" s="12">
        <v>450</v>
      </c>
      <c r="E50" s="11">
        <v>2070012</v>
      </c>
      <c r="F50" s="9" t="s">
        <v>92</v>
      </c>
    </row>
    <row r="52" spans="1:6" ht="22" customHeight="1">
      <c r="A52" s="7" t="s">
        <v>414</v>
      </c>
      <c r="B52" s="7"/>
      <c r="C52" s="7"/>
      <c r="D52" s="7"/>
      <c r="E52" s="7"/>
      <c r="F52" s="7"/>
    </row>
    <row r="53" spans="1:6">
      <c r="A53" s="8" t="s">
        <v>415</v>
      </c>
      <c r="B53" s="8" t="s">
        <v>3</v>
      </c>
      <c r="C53" s="8" t="s">
        <v>113</v>
      </c>
      <c r="D53" s="8" t="s">
        <v>410</v>
      </c>
      <c r="E53" s="8" t="s">
        <v>124</v>
      </c>
    </row>
    <row r="54" spans="1:6">
      <c r="A54" s="9" t="s">
        <v>416</v>
      </c>
      <c r="B54" s="11">
        <v>2709964</v>
      </c>
      <c r="C54" s="11">
        <v>15631669</v>
      </c>
      <c r="D54" s="12">
        <v>577</v>
      </c>
      <c r="E54" s="9">
        <v>0.83</v>
      </c>
    </row>
    <row r="55" spans="1:6">
      <c r="A55" s="9" t="s">
        <v>417</v>
      </c>
      <c r="B55" s="11">
        <v>2582105</v>
      </c>
      <c r="C55" s="11">
        <v>14597135</v>
      </c>
      <c r="D55" s="12">
        <v>565</v>
      </c>
      <c r="E55" s="9">
        <v>0.83</v>
      </c>
    </row>
    <row r="56" spans="1:6">
      <c r="A56" s="9" t="s">
        <v>418</v>
      </c>
      <c r="B56" s="11">
        <v>3576478</v>
      </c>
      <c r="C56" s="11">
        <v>20631739</v>
      </c>
      <c r="D56" s="12">
        <v>577</v>
      </c>
      <c r="E56" s="9">
        <v>0.83</v>
      </c>
    </row>
    <row r="57" spans="1:6">
      <c r="A57" s="9" t="s">
        <v>419</v>
      </c>
      <c r="B57" s="11">
        <v>2613286</v>
      </c>
      <c r="C57" s="11">
        <v>14761040</v>
      </c>
      <c r="D57" s="12">
        <v>565</v>
      </c>
      <c r="E57" s="9">
        <v>0.83</v>
      </c>
    </row>
    <row r="58" spans="1:6">
      <c r="A58" s="9" t="s">
        <v>420</v>
      </c>
      <c r="B58" s="11">
        <v>451591</v>
      </c>
      <c r="C58" s="11">
        <v>2653478</v>
      </c>
      <c r="D58" s="12">
        <v>588</v>
      </c>
      <c r="E58" s="9">
        <v>0.8100000000000001</v>
      </c>
    </row>
    <row r="60" spans="1:6" ht="22" customHeight="1">
      <c r="A60" s="7" t="s">
        <v>421</v>
      </c>
      <c r="B60" s="7"/>
      <c r="C60" s="7"/>
      <c r="D60" s="7"/>
      <c r="E60" s="7"/>
      <c r="F60" s="7"/>
    </row>
    <row r="61" spans="1:6">
      <c r="A61" s="8" t="s">
        <v>422</v>
      </c>
      <c r="B61" s="8" t="s">
        <v>423</v>
      </c>
    </row>
    <row r="62" spans="1:6">
      <c r="A62" s="10" t="s">
        <v>92</v>
      </c>
      <c r="B62" s="11">
        <v>7</v>
      </c>
    </row>
    <row r="63" spans="1:6">
      <c r="A63" s="10" t="s">
        <v>94</v>
      </c>
      <c r="B63" s="11">
        <v>6</v>
      </c>
    </row>
    <row r="64" spans="1:6">
      <c r="A64" s="10" t="s">
        <v>93</v>
      </c>
      <c r="B64" s="11">
        <v>3</v>
      </c>
    </row>
    <row r="65" spans="1:2">
      <c r="A65" s="10" t="s">
        <v>95</v>
      </c>
      <c r="B65" s="11">
        <v>3</v>
      </c>
    </row>
    <row r="66" spans="1:2">
      <c r="A66" s="10" t="s">
        <v>96</v>
      </c>
      <c r="B66" s="11">
        <v>1</v>
      </c>
    </row>
  </sheetData>
  <mergeCells count="20">
    <mergeCell ref="A1:N1"/>
    <mergeCell ref="A2:N2"/>
    <mergeCell ref="C4:D4"/>
    <mergeCell ref="C5:D6"/>
    <mergeCell ref="E4:F4"/>
    <mergeCell ref="E5:F6"/>
    <mergeCell ref="G4:H4"/>
    <mergeCell ref="G5:H6"/>
    <mergeCell ref="I4:J4"/>
    <mergeCell ref="I5:J6"/>
    <mergeCell ref="K4:L4"/>
    <mergeCell ref="K5:L6"/>
    <mergeCell ref="M4:N4"/>
    <mergeCell ref="M5:N6"/>
    <mergeCell ref="A8:F8"/>
    <mergeCell ref="A13:F13"/>
    <mergeCell ref="A26:F26"/>
    <mergeCell ref="A39:F39"/>
    <mergeCell ref="A52:F52"/>
    <mergeCell ref="A60:F60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B48"/>
  <sheetViews>
    <sheetView showGridLines="0" workbookViewId="0">
      <pane ySplit="2" topLeftCell="A3" activePane="bottomLeft" state="frozen"/>
      <selection pane="bottomLeft"/>
    </sheetView>
  </sheetViews>
  <sheetFormatPr defaultRowHeight="15"/>
  <cols>
    <col min="1" max="1" width="30.7109375" customWidth="1"/>
    <col min="2" max="2" width="110.7109375" customWidth="1"/>
  </cols>
  <sheetData>
    <row r="1" spans="1:2" ht="28" customHeight="1">
      <c r="A1" s="37" t="s">
        <v>320</v>
      </c>
    </row>
    <row r="3" spans="1:2" ht="22" customHeight="1">
      <c r="A3" s="38" t="s">
        <v>321</v>
      </c>
      <c r="B3" s="38"/>
    </row>
    <row r="4" spans="1:2" ht="28" customHeight="1">
      <c r="A4" s="39" t="s">
        <v>322</v>
      </c>
      <c r="B4" s="40" t="s">
        <v>323</v>
      </c>
    </row>
    <row r="5" spans="1:2" ht="18" customHeight="1">
      <c r="A5" s="39" t="s">
        <v>324</v>
      </c>
      <c r="B5" s="40" t="s">
        <v>325</v>
      </c>
    </row>
    <row r="6" spans="1:2" ht="28" customHeight="1">
      <c r="A6" s="39" t="s">
        <v>326</v>
      </c>
      <c r="B6" s="40" t="s">
        <v>327</v>
      </c>
    </row>
    <row r="7" spans="1:2" ht="140" customHeight="1">
      <c r="A7" s="39" t="s">
        <v>328</v>
      </c>
      <c r="B7" s="40" t="s">
        <v>329</v>
      </c>
    </row>
    <row r="8" spans="1:2" ht="18" customHeight="1">
      <c r="A8" s="39" t="s">
        <v>330</v>
      </c>
      <c r="B8" s="40" t="s">
        <v>331</v>
      </c>
    </row>
    <row r="9" spans="1:2" ht="28" customHeight="1">
      <c r="A9" s="39" t="s">
        <v>332</v>
      </c>
      <c r="B9" s="40" t="s">
        <v>333</v>
      </c>
    </row>
    <row r="10" spans="1:2" ht="28" customHeight="1">
      <c r="A10" s="39" t="s">
        <v>334</v>
      </c>
      <c r="B10" s="40" t="s">
        <v>335</v>
      </c>
    </row>
    <row r="11" spans="1:2" ht="22" customHeight="1">
      <c r="A11" s="38" t="s">
        <v>336</v>
      </c>
      <c r="B11" s="38"/>
    </row>
    <row r="12" spans="1:2" ht="28" customHeight="1">
      <c r="A12" s="39" t="s">
        <v>337</v>
      </c>
      <c r="B12" s="40" t="s">
        <v>338</v>
      </c>
    </row>
    <row r="13" spans="1:2" ht="28" customHeight="1">
      <c r="A13" s="39" t="s">
        <v>339</v>
      </c>
      <c r="B13" s="40" t="s">
        <v>340</v>
      </c>
    </row>
    <row r="14" spans="1:2" ht="28" customHeight="1">
      <c r="A14" s="39" t="s">
        <v>341</v>
      </c>
      <c r="B14" s="40" t="s">
        <v>342</v>
      </c>
    </row>
    <row r="15" spans="1:2" ht="28" customHeight="1">
      <c r="A15" s="39" t="s">
        <v>13</v>
      </c>
      <c r="B15" s="40" t="s">
        <v>343</v>
      </c>
    </row>
    <row r="16" spans="1:2" ht="18" customHeight="1">
      <c r="A16" s="39" t="s">
        <v>344</v>
      </c>
      <c r="B16" s="40" t="s">
        <v>345</v>
      </c>
    </row>
    <row r="17" spans="1:2" ht="18" customHeight="1">
      <c r="A17" s="39" t="s">
        <v>346</v>
      </c>
      <c r="B17" s="40" t="s">
        <v>347</v>
      </c>
    </row>
    <row r="18" spans="1:2" ht="28" customHeight="1">
      <c r="A18" s="39" t="s">
        <v>348</v>
      </c>
      <c r="B18" s="40" t="s">
        <v>349</v>
      </c>
    </row>
    <row r="19" spans="1:2" ht="18" customHeight="1">
      <c r="A19" s="39" t="s">
        <v>350</v>
      </c>
      <c r="B19" s="40" t="s">
        <v>351</v>
      </c>
    </row>
    <row r="20" spans="1:2" ht="28" customHeight="1">
      <c r="A20" s="39" t="s">
        <v>352</v>
      </c>
      <c r="B20" s="40" t="s">
        <v>353</v>
      </c>
    </row>
    <row r="21" spans="1:2" ht="22" customHeight="1">
      <c r="A21" s="38" t="s">
        <v>354</v>
      </c>
      <c r="B21" s="38"/>
    </row>
    <row r="22" spans="1:2" ht="28" customHeight="1">
      <c r="A22" s="39" t="s">
        <v>355</v>
      </c>
      <c r="B22" s="40" t="s">
        <v>356</v>
      </c>
    </row>
    <row r="23" spans="1:2" ht="28" customHeight="1">
      <c r="A23" s="39" t="s">
        <v>357</v>
      </c>
      <c r="B23" s="40" t="s">
        <v>358</v>
      </c>
    </row>
    <row r="24" spans="1:2" ht="28" customHeight="1">
      <c r="A24" s="39" t="s">
        <v>359</v>
      </c>
      <c r="B24" s="40" t="s">
        <v>360</v>
      </c>
    </row>
    <row r="25" spans="1:2" ht="28" customHeight="1">
      <c r="A25" s="39" t="s">
        <v>361</v>
      </c>
      <c r="B25" s="40" t="s">
        <v>362</v>
      </c>
    </row>
    <row r="26" spans="1:2" ht="28" customHeight="1">
      <c r="A26" s="39" t="s">
        <v>363</v>
      </c>
      <c r="B26" s="40" t="s">
        <v>364</v>
      </c>
    </row>
    <row r="27" spans="1:2" ht="28" customHeight="1">
      <c r="A27" s="39" t="s">
        <v>365</v>
      </c>
      <c r="B27" s="40" t="s">
        <v>366</v>
      </c>
    </row>
    <row r="28" spans="1:2" ht="18" customHeight="1">
      <c r="A28" s="39" t="s">
        <v>367</v>
      </c>
      <c r="B28" s="40" t="s">
        <v>368</v>
      </c>
    </row>
    <row r="29" spans="1:2" ht="18" customHeight="1">
      <c r="A29" s="39" t="s">
        <v>369</v>
      </c>
      <c r="B29" s="40" t="s">
        <v>370</v>
      </c>
    </row>
    <row r="30" spans="1:2" ht="28" customHeight="1">
      <c r="A30" s="39" t="s">
        <v>371</v>
      </c>
      <c r="B30" s="40" t="s">
        <v>372</v>
      </c>
    </row>
    <row r="31" spans="1:2" ht="22" customHeight="1">
      <c r="A31" s="38" t="s">
        <v>373</v>
      </c>
      <c r="B31" s="38"/>
    </row>
    <row r="32" spans="1:2" ht="28" customHeight="1">
      <c r="A32" s="39" t="s">
        <v>374</v>
      </c>
      <c r="B32" s="41" t="s">
        <v>375</v>
      </c>
    </row>
    <row r="33" spans="1:2" ht="28" customHeight="1">
      <c r="A33" s="39" t="s">
        <v>115</v>
      </c>
      <c r="B33" s="41" t="s">
        <v>376</v>
      </c>
    </row>
    <row r="34" spans="1:2" ht="28" customHeight="1">
      <c r="A34" s="39" t="s">
        <v>377</v>
      </c>
      <c r="B34" s="41" t="s">
        <v>378</v>
      </c>
    </row>
    <row r="35" spans="1:2" ht="18" customHeight="1">
      <c r="A35" s="39" t="s">
        <v>117</v>
      </c>
      <c r="B35" s="41" t="s">
        <v>379</v>
      </c>
    </row>
    <row r="36" spans="1:2" ht="28" customHeight="1">
      <c r="A36" s="39" t="s">
        <v>118</v>
      </c>
      <c r="B36" s="41" t="s">
        <v>380</v>
      </c>
    </row>
    <row r="37" spans="1:2" ht="22" customHeight="1">
      <c r="A37" s="38" t="s">
        <v>381</v>
      </c>
      <c r="B37" s="38"/>
    </row>
    <row r="38" spans="1:2" ht="18" customHeight="1">
      <c r="A38" s="39" t="s">
        <v>382</v>
      </c>
      <c r="B38" s="40" t="s">
        <v>383</v>
      </c>
    </row>
    <row r="39" spans="1:2" ht="18" customHeight="1">
      <c r="A39" s="39" t="s">
        <v>384</v>
      </c>
      <c r="B39" s="40" t="s">
        <v>385</v>
      </c>
    </row>
    <row r="40" spans="1:2" ht="28" customHeight="1">
      <c r="A40" s="39" t="s">
        <v>386</v>
      </c>
      <c r="B40" s="40" t="s">
        <v>387</v>
      </c>
    </row>
    <row r="41" spans="1:2" ht="28" customHeight="1">
      <c r="A41" s="39" t="s">
        <v>388</v>
      </c>
      <c r="B41" s="41" t="s">
        <v>389</v>
      </c>
    </row>
    <row r="42" spans="1:2" ht="18" customHeight="1">
      <c r="A42" s="39" t="s">
        <v>390</v>
      </c>
      <c r="B42" s="41" t="s">
        <v>391</v>
      </c>
    </row>
    <row r="43" spans="1:2" ht="18" customHeight="1">
      <c r="A43" s="39" t="s">
        <v>392</v>
      </c>
      <c r="B43" s="41" t="s">
        <v>393</v>
      </c>
    </row>
    <row r="44" spans="1:2" ht="22" customHeight="1">
      <c r="A44" s="38" t="s">
        <v>394</v>
      </c>
      <c r="B44" s="38"/>
    </row>
    <row r="45" spans="1:2" ht="28" customHeight="1">
      <c r="A45" s="39" t="s">
        <v>395</v>
      </c>
      <c r="B45" s="40" t="s">
        <v>396</v>
      </c>
    </row>
    <row r="46" spans="1:2" ht="28" customHeight="1">
      <c r="A46" s="39" t="s">
        <v>397</v>
      </c>
      <c r="B46" s="40" t="s">
        <v>398</v>
      </c>
    </row>
    <row r="47" spans="1:2" ht="28" customHeight="1">
      <c r="A47" s="39" t="s">
        <v>399</v>
      </c>
      <c r="B47" s="40" t="s">
        <v>400</v>
      </c>
    </row>
    <row r="48" spans="1:2" ht="28" customHeight="1">
      <c r="A48" s="39" t="s">
        <v>401</v>
      </c>
      <c r="B48" s="41" t="s">
        <v>402</v>
      </c>
    </row>
  </sheetData>
  <mergeCells count="6">
    <mergeCell ref="A3:B3"/>
    <mergeCell ref="A11:B11"/>
    <mergeCell ref="A21:B21"/>
    <mergeCell ref="A31:B31"/>
    <mergeCell ref="A37:B37"/>
    <mergeCell ref="A44:B4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.7109375" style="13" customWidth="1"/>
    <col min="2" max="2" width="55.7109375" style="13" customWidth="1"/>
    <col min="3" max="7" width="14.7109375" style="11" customWidth="1"/>
    <col min="8" max="9" width="46.7109375" style="13" customWidth="1"/>
  </cols>
  <sheetData>
    <row r="1" spans="1:9">
      <c r="A1" s="14" t="s">
        <v>111</v>
      </c>
      <c r="B1" s="14" t="s">
        <v>0</v>
      </c>
      <c r="C1" s="14" t="s">
        <v>3</v>
      </c>
      <c r="D1" s="14" t="s">
        <v>112</v>
      </c>
      <c r="E1" s="14" t="s">
        <v>113</v>
      </c>
      <c r="F1" s="14" t="s">
        <v>10</v>
      </c>
      <c r="G1" s="14" t="s">
        <v>12</v>
      </c>
      <c r="H1" s="14" t="s">
        <v>17</v>
      </c>
      <c r="I1" s="14" t="s">
        <v>18</v>
      </c>
    </row>
    <row r="2" spans="1:9">
      <c r="A2" s="13" t="s">
        <v>114</v>
      </c>
      <c r="B2" s="13" t="s">
        <v>39</v>
      </c>
      <c r="C2" s="11">
        <v>620001</v>
      </c>
      <c r="D2" s="11">
        <v>385.01</v>
      </c>
      <c r="E2" s="11">
        <v>2387039</v>
      </c>
      <c r="F2" s="11">
        <v>4177981</v>
      </c>
      <c r="G2" s="11">
        <v>167</v>
      </c>
      <c r="H2" s="13" t="s">
        <v>59</v>
      </c>
      <c r="I2" s="13" t="s">
        <v>73</v>
      </c>
    </row>
    <row r="3" spans="1:9">
      <c r="A3" s="13" t="s">
        <v>114</v>
      </c>
      <c r="B3" s="13" t="s">
        <v>33</v>
      </c>
      <c r="C3" s="11">
        <v>540005</v>
      </c>
      <c r="D3" s="11">
        <v>430</v>
      </c>
      <c r="E3" s="11">
        <v>2322001</v>
      </c>
      <c r="F3" s="11">
        <v>4255476</v>
      </c>
      <c r="G3" s="11">
        <v>111</v>
      </c>
      <c r="H3" s="13" t="s">
        <v>53</v>
      </c>
      <c r="I3" s="13" t="s">
        <v>73</v>
      </c>
    </row>
    <row r="4" spans="1:9">
      <c r="A4" s="13" t="s">
        <v>114</v>
      </c>
      <c r="B4" s="13" t="s">
        <v>45</v>
      </c>
      <c r="C4" s="11">
        <v>519995</v>
      </c>
      <c r="D4" s="11">
        <v>280</v>
      </c>
      <c r="E4" s="11">
        <v>1456004</v>
      </c>
      <c r="F4" s="11">
        <v>2828539</v>
      </c>
      <c r="G4" s="11">
        <v>87</v>
      </c>
      <c r="H4" s="13" t="s">
        <v>65</v>
      </c>
      <c r="I4" s="13" t="s">
        <v>80</v>
      </c>
    </row>
    <row r="5" spans="1:9">
      <c r="A5" s="13" t="s">
        <v>115</v>
      </c>
      <c r="B5" s="13" t="s">
        <v>42</v>
      </c>
      <c r="C5" s="11">
        <v>173769</v>
      </c>
      <c r="D5" s="11">
        <v>0</v>
      </c>
      <c r="E5" s="11">
        <v>0</v>
      </c>
      <c r="F5" s="11">
        <v>1804504</v>
      </c>
      <c r="G5" s="11">
        <v>23</v>
      </c>
      <c r="H5" s="13" t="s">
        <v>62</v>
      </c>
      <c r="I5" s="13" t="s">
        <v>78</v>
      </c>
    </row>
    <row r="6" spans="1:9">
      <c r="A6" s="13" t="s">
        <v>116</v>
      </c>
      <c r="B6" s="13" t="s">
        <v>32</v>
      </c>
      <c r="C6" s="11">
        <v>699976</v>
      </c>
      <c r="D6" s="11">
        <v>285</v>
      </c>
      <c r="E6" s="11">
        <v>1994916</v>
      </c>
      <c r="F6" s="11">
        <v>3561228</v>
      </c>
      <c r="G6" s="11">
        <v>139</v>
      </c>
      <c r="H6" s="13" t="s">
        <v>52</v>
      </c>
      <c r="I6" s="13" t="s">
        <v>72</v>
      </c>
    </row>
    <row r="7" spans="1:9">
      <c r="A7" s="13" t="s">
        <v>117</v>
      </c>
      <c r="B7" s="13" t="s">
        <v>46</v>
      </c>
      <c r="C7" s="11">
        <v>460001</v>
      </c>
      <c r="D7" s="11">
        <v>450</v>
      </c>
      <c r="E7" s="11">
        <v>2070012</v>
      </c>
      <c r="F7" s="11">
        <v>3556556</v>
      </c>
      <c r="G7" s="11">
        <v>68</v>
      </c>
      <c r="H7" s="13" t="s">
        <v>66</v>
      </c>
      <c r="I7" s="13" t="s">
        <v>75</v>
      </c>
    </row>
    <row r="8" spans="1:9">
      <c r="A8" s="13" t="s">
        <v>117</v>
      </c>
      <c r="B8" s="13" t="s">
        <v>35</v>
      </c>
      <c r="C8" s="11">
        <v>380003</v>
      </c>
      <c r="D8" s="11">
        <v>460</v>
      </c>
      <c r="E8" s="11">
        <v>1748000</v>
      </c>
      <c r="F8" s="11">
        <v>2764410</v>
      </c>
      <c r="G8" s="11">
        <v>132</v>
      </c>
      <c r="H8" s="13" t="s">
        <v>55</v>
      </c>
      <c r="I8" s="13" t="s">
        <v>75</v>
      </c>
    </row>
    <row r="9" spans="1:9">
      <c r="A9" s="13" t="s">
        <v>116</v>
      </c>
      <c r="B9" s="13" t="s">
        <v>48</v>
      </c>
      <c r="C9" s="11">
        <v>120000</v>
      </c>
      <c r="D9" s="11">
        <v>255</v>
      </c>
      <c r="E9" s="11">
        <v>306000</v>
      </c>
      <c r="F9" s="11">
        <v>516042</v>
      </c>
      <c r="G9" s="11">
        <v>41</v>
      </c>
      <c r="H9" s="13" t="s">
        <v>68</v>
      </c>
      <c r="I9" s="13" t="s">
        <v>72</v>
      </c>
    </row>
    <row r="10" spans="1:9">
      <c r="A10" s="13" t="s">
        <v>118</v>
      </c>
      <c r="B10" s="13" t="s">
        <v>44</v>
      </c>
      <c r="C10" s="11">
        <v>1679926</v>
      </c>
      <c r="D10" s="11">
        <v>640</v>
      </c>
      <c r="E10" s="11">
        <v>10751505</v>
      </c>
      <c r="F10" s="11">
        <v>16392897</v>
      </c>
      <c r="G10" s="11">
        <v>339</v>
      </c>
      <c r="H10" s="13" t="s">
        <v>64</v>
      </c>
      <c r="I10" s="13" t="s">
        <v>74</v>
      </c>
    </row>
    <row r="11" spans="1:9">
      <c r="A11" s="13" t="s">
        <v>118</v>
      </c>
      <c r="B11" s="13" t="s">
        <v>36</v>
      </c>
      <c r="C11" s="11">
        <v>1449985</v>
      </c>
      <c r="D11" s="11">
        <v>719.99</v>
      </c>
      <c r="E11" s="11">
        <v>10439795</v>
      </c>
      <c r="F11" s="11">
        <v>15471653</v>
      </c>
      <c r="G11" s="11">
        <v>479</v>
      </c>
      <c r="H11" s="13" t="s">
        <v>56</v>
      </c>
      <c r="I11" s="13" t="s">
        <v>74</v>
      </c>
    </row>
    <row r="12" spans="1:9">
      <c r="A12" s="13" t="s">
        <v>118</v>
      </c>
      <c r="B12" s="13" t="s">
        <v>34</v>
      </c>
      <c r="C12" s="11">
        <v>1319977</v>
      </c>
      <c r="D12" s="11">
        <v>690</v>
      </c>
      <c r="E12" s="11">
        <v>9107856</v>
      </c>
      <c r="F12" s="11">
        <v>13687994</v>
      </c>
      <c r="G12" s="11">
        <v>403</v>
      </c>
      <c r="H12" s="13" t="s">
        <v>54</v>
      </c>
      <c r="I12" s="13" t="s">
        <v>74</v>
      </c>
    </row>
    <row r="13" spans="1:9">
      <c r="A13" s="13" t="s">
        <v>118</v>
      </c>
      <c r="B13" s="13" t="s">
        <v>38</v>
      </c>
      <c r="C13" s="11">
        <v>980009</v>
      </c>
      <c r="D13" s="11">
        <v>810</v>
      </c>
      <c r="E13" s="11">
        <v>7938105</v>
      </c>
      <c r="F13" s="11">
        <v>10157253</v>
      </c>
      <c r="G13" s="11">
        <v>373</v>
      </c>
      <c r="H13" s="13" t="s">
        <v>58</v>
      </c>
      <c r="I13" s="13" t="s">
        <v>74</v>
      </c>
    </row>
    <row r="14" spans="1:9">
      <c r="A14" s="13" t="s">
        <v>118</v>
      </c>
      <c r="B14" s="13" t="s">
        <v>51</v>
      </c>
      <c r="C14" s="11">
        <v>719998</v>
      </c>
      <c r="D14" s="11">
        <v>900</v>
      </c>
      <c r="E14" s="11">
        <v>6480000</v>
      </c>
      <c r="F14" s="11">
        <v>8321576</v>
      </c>
      <c r="G14" s="11">
        <v>215</v>
      </c>
      <c r="H14" s="13" t="s">
        <v>71</v>
      </c>
      <c r="I14" s="13" t="s">
        <v>74</v>
      </c>
    </row>
    <row r="15" spans="1:9">
      <c r="A15" s="13" t="s">
        <v>118</v>
      </c>
      <c r="B15" s="13" t="s">
        <v>40</v>
      </c>
      <c r="C15" s="11">
        <v>239967</v>
      </c>
      <c r="D15" s="11">
        <v>879.99</v>
      </c>
      <c r="E15" s="11">
        <v>2111682</v>
      </c>
      <c r="F15" s="11">
        <v>5035019</v>
      </c>
      <c r="G15" s="11">
        <v>172</v>
      </c>
      <c r="H15" s="13" t="s">
        <v>60</v>
      </c>
      <c r="I15" s="13" t="s">
        <v>77</v>
      </c>
    </row>
    <row r="16" spans="1:9">
      <c r="A16" s="13" t="s">
        <v>118</v>
      </c>
      <c r="B16" s="13" t="s">
        <v>41</v>
      </c>
      <c r="C16" s="11">
        <v>189821</v>
      </c>
      <c r="D16" s="11">
        <v>949.97</v>
      </c>
      <c r="E16" s="11">
        <v>1803252</v>
      </c>
      <c r="F16" s="11">
        <v>4483936</v>
      </c>
      <c r="G16" s="11">
        <v>284</v>
      </c>
      <c r="H16" s="13" t="s">
        <v>61</v>
      </c>
      <c r="I16" s="13" t="s">
        <v>77</v>
      </c>
    </row>
  </sheetData>
  <autoFilter ref="A1:I1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31"/>
  <sheetViews>
    <sheetView workbookViewId="0">
      <pane ySplit="11" topLeftCell="A12" activePane="bottomLeft" state="frozen"/>
      <selection pane="bottomLeft"/>
    </sheetView>
  </sheetViews>
  <sheetFormatPr defaultRowHeight="15"/>
  <cols>
    <col min="1" max="1" width="70.7109375" style="13" customWidth="1"/>
    <col min="2" max="3" width="12.7109375" style="15" customWidth="1"/>
    <col min="4" max="4" width="12.7109375" style="16" customWidth="1"/>
    <col min="5" max="9" width="12.7109375" style="15" customWidth="1"/>
    <col min="10" max="10" width="12.7109375" style="17" customWidth="1"/>
    <col min="11" max="13" width="12.7109375" style="15" customWidth="1"/>
    <col min="14" max="14" width="12.7109375" style="18" customWidth="1"/>
    <col min="15" max="15" width="12.7109375" style="19" customWidth="1"/>
    <col min="16" max="32" width="12.7109375" style="13" customWidth="1"/>
  </cols>
  <sheetData>
    <row r="1" spans="1:32">
      <c r="A1" s="20" t="s">
        <v>97</v>
      </c>
      <c r="B1" s="20"/>
      <c r="C1" s="20"/>
      <c r="D1" s="20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22" t="s">
        <v>98</v>
      </c>
      <c r="B2" s="23">
        <f>SUM(D12:D31)</f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</row>
    <row r="3" spans="1:32">
      <c r="A3" s="22" t="s">
        <v>99</v>
      </c>
      <c r="B3" s="23">
        <f>(SUM(H12:H31)-SUMPRODUCT(P12:P31,F12:F31))</f>
        <v>0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</row>
    <row r="4" spans="1:32">
      <c r="A4" s="22" t="s">
        <v>100</v>
      </c>
      <c r="B4" s="23">
        <f>SUM(K12:K31)</f>
        <v>0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</row>
    <row r="5" spans="1:32">
      <c r="A5" s="22" t="s">
        <v>101</v>
      </c>
      <c r="B5" s="24">
        <f>IFERROR((SUM(H12:H31)-SUMPRODUCT(P12:P31,F12:F31))/SUM(K12:K31),0)</f>
        <v>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</row>
    <row r="6" spans="1:32">
      <c r="A6" s="22" t="s">
        <v>102</v>
      </c>
      <c r="B6" s="23">
        <f>SUM(F12:F31)</f>
        <v>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</row>
    <row r="7" spans="1:32">
      <c r="A7" s="22" t="s">
        <v>103</v>
      </c>
      <c r="B7" s="23">
        <f>SUM(M12:M31)</f>
        <v>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</row>
    <row r="8" spans="1:32">
      <c r="A8" s="22" t="s">
        <v>104</v>
      </c>
      <c r="B8" s="23">
        <f>SUM(I12:I31)</f>
        <v>0</v>
      </c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</row>
    <row r="9" spans="1:32">
      <c r="A9" s="22" t="s">
        <v>105</v>
      </c>
      <c r="B9" s="23">
        <f>SUM(J12:J31)</f>
        <v>0</v>
      </c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</row>
    <row r="10" spans="1:32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</row>
    <row r="11" spans="1:32">
      <c r="A11" s="13" t="s">
        <v>0</v>
      </c>
      <c r="B11" s="15" t="s">
        <v>1</v>
      </c>
      <c r="C11" s="15" t="s">
        <v>2</v>
      </c>
      <c r="D11" s="16" t="s">
        <v>3</v>
      </c>
      <c r="E11" s="15" t="s">
        <v>4</v>
      </c>
      <c r="F11" s="15" t="s">
        <v>5</v>
      </c>
      <c r="G11" s="15" t="s">
        <v>6</v>
      </c>
      <c r="H11" s="15" t="s">
        <v>7</v>
      </c>
      <c r="I11" s="15" t="s">
        <v>8</v>
      </c>
      <c r="J11" s="17" t="s">
        <v>9</v>
      </c>
      <c r="K11" s="15" t="s">
        <v>10</v>
      </c>
      <c r="L11" s="15" t="s">
        <v>11</v>
      </c>
      <c r="M11" s="15" t="s">
        <v>12</v>
      </c>
      <c r="N11" s="18" t="s">
        <v>13</v>
      </c>
      <c r="O11" s="19" t="s">
        <v>14</v>
      </c>
      <c r="P11" s="13" t="s">
        <v>15</v>
      </c>
      <c r="Q11" s="13" t="s">
        <v>16</v>
      </c>
      <c r="R11" s="13" t="s">
        <v>17</v>
      </c>
      <c r="S11" s="13" t="s">
        <v>18</v>
      </c>
      <c r="T11" s="13" t="s">
        <v>19</v>
      </c>
      <c r="U11" s="13" t="s">
        <v>20</v>
      </c>
      <c r="V11" s="13" t="s">
        <v>21</v>
      </c>
      <c r="W11" s="13" t="s">
        <v>22</v>
      </c>
      <c r="X11" s="13" t="s">
        <v>23</v>
      </c>
      <c r="Y11" s="13" t="s">
        <v>24</v>
      </c>
      <c r="Z11" s="13" t="s">
        <v>25</v>
      </c>
      <c r="AA11" s="13" t="s">
        <v>26</v>
      </c>
      <c r="AB11" s="13" t="s">
        <v>27</v>
      </c>
      <c r="AC11" s="13" t="s">
        <v>28</v>
      </c>
      <c r="AD11" s="13" t="s">
        <v>29</v>
      </c>
      <c r="AE11" s="13" t="s">
        <v>30</v>
      </c>
      <c r="AF11" s="13" t="s">
        <v>31</v>
      </c>
    </row>
    <row r="12" spans="1:32">
      <c r="A12" s="13" t="s">
        <v>32</v>
      </c>
      <c r="B12" s="15">
        <v>107276</v>
      </c>
      <c r="C12" s="15">
        <v>1574</v>
      </c>
      <c r="D12" s="16">
        <v>699976</v>
      </c>
      <c r="E12" s="15">
        <v>76</v>
      </c>
      <c r="F12" s="15">
        <v>77</v>
      </c>
      <c r="G12" s="15">
        <v>1396471</v>
      </c>
      <c r="H12" s="15">
        <v>1994916</v>
      </c>
      <c r="I12" s="15">
        <f>L12*O12</f>
        <v>0</v>
      </c>
      <c r="J12" s="17">
        <f>I12-D12</f>
        <v>0</v>
      </c>
      <c r="K12" s="15">
        <v>3561228</v>
      </c>
      <c r="L12" s="15">
        <f>K12-(M12*P12)</f>
        <v>0</v>
      </c>
      <c r="M12" s="15">
        <v>139</v>
      </c>
      <c r="N12" s="18">
        <f>IFERROR(H12/K12, 0)</f>
        <v>0</v>
      </c>
      <c r="O12" s="19">
        <v>0.38</v>
      </c>
      <c r="P12" s="13">
        <v>500</v>
      </c>
      <c r="R12" s="13" t="s">
        <v>52</v>
      </c>
      <c r="S12" s="13" t="s">
        <v>72</v>
      </c>
      <c r="T12" s="13">
        <v>1.47</v>
      </c>
      <c r="U12" s="13">
        <v>4.83</v>
      </c>
      <c r="V12" s="13">
        <v>4.89</v>
      </c>
      <c r="W12" s="13">
        <v>199.5</v>
      </c>
      <c r="X12" s="13">
        <v>285</v>
      </c>
      <c r="Y12" s="13">
        <v>444.71</v>
      </c>
      <c r="Z12" s="13" t="s">
        <v>83</v>
      </c>
      <c r="AA12" s="13" t="s">
        <v>86</v>
      </c>
      <c r="AC12" s="13" t="s">
        <v>92</v>
      </c>
      <c r="AD12" s="13">
        <v>0</v>
      </c>
      <c r="AE12" s="13">
        <v>5.27</v>
      </c>
      <c r="AF12" s="13">
        <v>5.27</v>
      </c>
    </row>
    <row r="13" spans="1:32">
      <c r="A13" s="13" t="s">
        <v>33</v>
      </c>
      <c r="B13" s="15">
        <v>249999</v>
      </c>
      <c r="C13" s="15">
        <v>1204</v>
      </c>
      <c r="D13" s="16">
        <v>540005</v>
      </c>
      <c r="E13" s="15">
        <v>59</v>
      </c>
      <c r="F13" s="15">
        <v>60</v>
      </c>
      <c r="G13" s="15">
        <v>1625401</v>
      </c>
      <c r="H13" s="15">
        <v>2322001</v>
      </c>
      <c r="I13" s="15">
        <f>L13*O13</f>
        <v>0</v>
      </c>
      <c r="J13" s="17">
        <f>I13-D13</f>
        <v>0</v>
      </c>
      <c r="K13" s="15">
        <v>4255476</v>
      </c>
      <c r="L13" s="15">
        <f>K13-(M13*P13)</f>
        <v>0</v>
      </c>
      <c r="M13" s="15">
        <v>111</v>
      </c>
      <c r="N13" s="18">
        <f>IFERROR(H13/K13, 0)</f>
        <v>0</v>
      </c>
      <c r="O13" s="19">
        <v>0.19</v>
      </c>
      <c r="P13" s="13">
        <v>0</v>
      </c>
      <c r="R13" s="13" t="s">
        <v>53</v>
      </c>
      <c r="S13" s="13" t="s">
        <v>73</v>
      </c>
      <c r="T13" s="13">
        <v>0.48</v>
      </c>
      <c r="U13" s="13">
        <v>4.9</v>
      </c>
      <c r="V13" s="13">
        <v>4.98</v>
      </c>
      <c r="W13" s="13">
        <v>301</v>
      </c>
      <c r="X13" s="13">
        <v>430</v>
      </c>
      <c r="Y13" s="13">
        <v>448.51</v>
      </c>
      <c r="Z13" s="13" t="s">
        <v>84</v>
      </c>
      <c r="AA13" s="13" t="s">
        <v>86</v>
      </c>
      <c r="AC13" s="13" t="s">
        <v>93</v>
      </c>
      <c r="AD13" s="13">
        <v>0</v>
      </c>
      <c r="AE13" s="13">
        <v>-20</v>
      </c>
      <c r="AF13" s="13">
        <v>-20</v>
      </c>
    </row>
    <row r="14" spans="1:32">
      <c r="A14" s="13" t="s">
        <v>34</v>
      </c>
      <c r="B14" s="15">
        <v>272852</v>
      </c>
      <c r="C14" s="15">
        <v>3244</v>
      </c>
      <c r="D14" s="16">
        <v>1319977</v>
      </c>
      <c r="E14" s="15">
        <v>247</v>
      </c>
      <c r="F14" s="15">
        <v>261</v>
      </c>
      <c r="G14" s="15">
        <v>6375447</v>
      </c>
      <c r="H14" s="15">
        <v>9107856</v>
      </c>
      <c r="I14" s="15">
        <f>L14*O14</f>
        <v>0</v>
      </c>
      <c r="J14" s="17">
        <f>I14-D14</f>
        <v>0</v>
      </c>
      <c r="K14" s="15">
        <v>13687994</v>
      </c>
      <c r="L14" s="15">
        <f>K14-(M14*P14)</f>
        <v>0</v>
      </c>
      <c r="M14" s="15">
        <v>403</v>
      </c>
      <c r="N14" s="18">
        <f>IFERROR(H14/K14, 0)</f>
        <v>0</v>
      </c>
      <c r="O14" s="19">
        <v>0.3</v>
      </c>
      <c r="P14" s="13">
        <v>1500</v>
      </c>
      <c r="R14" s="13" t="s">
        <v>54</v>
      </c>
      <c r="S14" s="13" t="s">
        <v>74</v>
      </c>
      <c r="T14" s="13">
        <v>1.19</v>
      </c>
      <c r="U14" s="13">
        <v>7.61</v>
      </c>
      <c r="V14" s="13">
        <v>8.050000000000001</v>
      </c>
      <c r="W14" s="13">
        <v>483</v>
      </c>
      <c r="X14" s="13">
        <v>690</v>
      </c>
      <c r="Y14" s="13">
        <v>406.9</v>
      </c>
      <c r="Z14" s="13" t="s">
        <v>83</v>
      </c>
      <c r="AA14" s="13" t="s">
        <v>86</v>
      </c>
      <c r="AB14" s="13" t="s">
        <v>90</v>
      </c>
      <c r="AC14" s="13" t="s">
        <v>94</v>
      </c>
      <c r="AD14" s="13">
        <v>0</v>
      </c>
      <c r="AE14" s="13">
        <v>8.699999999999999</v>
      </c>
      <c r="AF14" s="13">
        <v>8.699999999999999</v>
      </c>
    </row>
    <row r="15" spans="1:32">
      <c r="A15" s="13" t="s">
        <v>35</v>
      </c>
      <c r="B15" s="15">
        <v>127012</v>
      </c>
      <c r="C15" s="15">
        <v>1104</v>
      </c>
      <c r="D15" s="16">
        <v>380003</v>
      </c>
      <c r="E15" s="15">
        <v>80</v>
      </c>
      <c r="F15" s="15">
        <v>80</v>
      </c>
      <c r="G15" s="15">
        <v>1223600</v>
      </c>
      <c r="H15" s="15">
        <v>1748000</v>
      </c>
      <c r="I15" s="15">
        <f>L15*O15</f>
        <v>0</v>
      </c>
      <c r="J15" s="17">
        <f>I15-D15</f>
        <v>0</v>
      </c>
      <c r="K15" s="15">
        <v>2764410</v>
      </c>
      <c r="L15" s="15">
        <f>K15-(M15*P15)</f>
        <v>0</v>
      </c>
      <c r="M15" s="15">
        <v>132</v>
      </c>
      <c r="N15" s="18">
        <f>IFERROR(H15/K15, 0)</f>
        <v>0</v>
      </c>
      <c r="O15" s="19">
        <v>0.32</v>
      </c>
      <c r="P15" s="13">
        <v>0</v>
      </c>
      <c r="R15" s="13" t="s">
        <v>55</v>
      </c>
      <c r="S15" s="13" t="s">
        <v>75</v>
      </c>
      <c r="T15" s="13">
        <v>0.87</v>
      </c>
      <c r="U15" s="13">
        <v>7.25</v>
      </c>
      <c r="V15" s="13">
        <v>7.25</v>
      </c>
      <c r="W15" s="13">
        <v>322</v>
      </c>
      <c r="X15" s="13">
        <v>460</v>
      </c>
      <c r="Y15" s="13">
        <v>344.21</v>
      </c>
      <c r="Z15" s="13" t="s">
        <v>84</v>
      </c>
      <c r="AA15" s="13" t="s">
        <v>86</v>
      </c>
      <c r="AB15" s="13" t="s">
        <v>91</v>
      </c>
      <c r="AC15" s="13" t="s">
        <v>95</v>
      </c>
      <c r="AD15" s="13">
        <v>0</v>
      </c>
      <c r="AE15" s="13">
        <v>-45.95</v>
      </c>
      <c r="AF15" s="13">
        <v>-45.95</v>
      </c>
    </row>
    <row r="16" spans="1:32">
      <c r="A16" s="13" t="s">
        <v>36</v>
      </c>
      <c r="B16" s="15">
        <v>305279</v>
      </c>
      <c r="C16" s="15">
        <v>3837</v>
      </c>
      <c r="D16" s="16">
        <v>1449985</v>
      </c>
      <c r="E16" s="15">
        <v>283</v>
      </c>
      <c r="F16" s="15">
        <v>317</v>
      </c>
      <c r="G16" s="15">
        <v>7307835</v>
      </c>
      <c r="H16" s="15">
        <v>10439795</v>
      </c>
      <c r="I16" s="15">
        <f>L16*O16</f>
        <v>0</v>
      </c>
      <c r="J16" s="17">
        <f>I16-D16</f>
        <v>0</v>
      </c>
      <c r="K16" s="15">
        <v>15471653</v>
      </c>
      <c r="L16" s="15">
        <f>K16-(M16*P16)</f>
        <v>0</v>
      </c>
      <c r="M16" s="15">
        <v>479</v>
      </c>
      <c r="N16" s="18">
        <f>IFERROR(H16/K16, 0)</f>
        <v>0</v>
      </c>
      <c r="O16" s="19">
        <v>0.31</v>
      </c>
      <c r="P16" s="13">
        <v>1000</v>
      </c>
      <c r="R16" s="13" t="s">
        <v>56</v>
      </c>
      <c r="S16" s="13" t="s">
        <v>74</v>
      </c>
      <c r="T16" s="13">
        <v>1.26</v>
      </c>
      <c r="U16" s="13">
        <v>7.38</v>
      </c>
      <c r="V16" s="13">
        <v>8.26</v>
      </c>
      <c r="W16" s="13">
        <v>503.99</v>
      </c>
      <c r="X16" s="13">
        <v>719.99</v>
      </c>
      <c r="Y16" s="13">
        <v>377.9</v>
      </c>
      <c r="Z16" s="13" t="s">
        <v>83</v>
      </c>
      <c r="AA16" s="13" t="s">
        <v>86</v>
      </c>
      <c r="AB16" s="13" t="s">
        <v>90</v>
      </c>
      <c r="AC16" s="13" t="s">
        <v>94</v>
      </c>
      <c r="AD16" s="13">
        <v>-0</v>
      </c>
      <c r="AE16" s="13">
        <v>16.28</v>
      </c>
      <c r="AF16" s="13">
        <v>16.28</v>
      </c>
    </row>
    <row r="17" spans="1:32">
      <c r="A17" s="13" t="s">
        <v>37</v>
      </c>
      <c r="B17" s="15">
        <v>328155</v>
      </c>
      <c r="C17" s="15">
        <v>2042</v>
      </c>
      <c r="D17" s="16">
        <v>1179994</v>
      </c>
      <c r="E17" s="15">
        <v>102</v>
      </c>
      <c r="F17" s="15">
        <v>103</v>
      </c>
      <c r="G17" s="15">
        <v>3303932</v>
      </c>
      <c r="H17" s="15">
        <v>4719975</v>
      </c>
      <c r="I17" s="15">
        <f>L17*O17</f>
        <v>0</v>
      </c>
      <c r="J17" s="17">
        <f>I17-D17</f>
        <v>0</v>
      </c>
      <c r="K17" s="15">
        <v>8195757</v>
      </c>
      <c r="L17" s="15">
        <f>K17-(M17*P17)</f>
        <v>0</v>
      </c>
      <c r="M17" s="15">
        <v>182</v>
      </c>
      <c r="N17" s="18">
        <f>IFERROR(H17/K17, 0)</f>
        <v>0</v>
      </c>
      <c r="O17" s="19">
        <v>0.29</v>
      </c>
      <c r="P17" s="13">
        <v>2000</v>
      </c>
      <c r="R17" s="13" t="s">
        <v>57</v>
      </c>
      <c r="S17" s="13" t="s">
        <v>76</v>
      </c>
      <c r="T17" s="13">
        <v>0.62</v>
      </c>
      <c r="U17" s="13">
        <v>5</v>
      </c>
      <c r="V17" s="13">
        <v>5.04</v>
      </c>
      <c r="W17" s="13">
        <v>280</v>
      </c>
      <c r="X17" s="13">
        <v>400</v>
      </c>
      <c r="Y17" s="13">
        <v>577.86</v>
      </c>
      <c r="Z17" s="13" t="s">
        <v>84</v>
      </c>
      <c r="AA17" s="13" t="s">
        <v>86</v>
      </c>
      <c r="AC17" s="13" t="s">
        <v>93</v>
      </c>
      <c r="AD17" s="13">
        <v>0</v>
      </c>
      <c r="AE17" s="13">
        <v>-4.76</v>
      </c>
      <c r="AF17" s="13">
        <v>-4.76</v>
      </c>
    </row>
    <row r="18" spans="1:32">
      <c r="A18" s="13" t="s">
        <v>38</v>
      </c>
      <c r="B18" s="15">
        <v>278409</v>
      </c>
      <c r="C18" s="15">
        <v>3057</v>
      </c>
      <c r="D18" s="16">
        <v>980009</v>
      </c>
      <c r="E18" s="15">
        <v>258</v>
      </c>
      <c r="F18" s="15">
        <v>285</v>
      </c>
      <c r="G18" s="15">
        <v>5556645</v>
      </c>
      <c r="H18" s="15">
        <v>7938105</v>
      </c>
      <c r="I18" s="15">
        <f>L18*O18</f>
        <v>0</v>
      </c>
      <c r="J18" s="17">
        <f>I18-D18</f>
        <v>0</v>
      </c>
      <c r="K18" s="15">
        <v>10157253</v>
      </c>
      <c r="L18" s="15">
        <f>K18-(M18*P18)</f>
        <v>0</v>
      </c>
      <c r="M18" s="15">
        <v>373</v>
      </c>
      <c r="N18" s="18">
        <f>IFERROR(H18/K18, 0)</f>
        <v>0</v>
      </c>
      <c r="O18" s="19">
        <v>0.34</v>
      </c>
      <c r="P18" s="13">
        <v>0</v>
      </c>
      <c r="R18" s="13" t="s">
        <v>58</v>
      </c>
      <c r="S18" s="13" t="s">
        <v>74</v>
      </c>
      <c r="T18" s="13">
        <v>1.1</v>
      </c>
      <c r="U18" s="13">
        <v>8.44</v>
      </c>
      <c r="V18" s="13">
        <v>9.32</v>
      </c>
      <c r="W18" s="13">
        <v>567</v>
      </c>
      <c r="X18" s="13">
        <v>810</v>
      </c>
      <c r="Y18" s="13">
        <v>320.58</v>
      </c>
      <c r="Z18" s="13" t="s">
        <v>83</v>
      </c>
      <c r="AA18" s="13" t="s">
        <v>86</v>
      </c>
      <c r="AB18" s="13" t="s">
        <v>90</v>
      </c>
      <c r="AC18" s="13" t="s">
        <v>94</v>
      </c>
      <c r="AD18" s="13">
        <v>0</v>
      </c>
      <c r="AE18" s="13">
        <v>28.21</v>
      </c>
      <c r="AF18" s="13">
        <v>28.21</v>
      </c>
    </row>
    <row r="19" spans="1:32">
      <c r="A19" s="13" t="s">
        <v>39</v>
      </c>
      <c r="B19" s="15">
        <v>289054</v>
      </c>
      <c r="C19" s="15">
        <v>1561</v>
      </c>
      <c r="D19" s="16">
        <v>620001</v>
      </c>
      <c r="E19" s="15">
        <v>95</v>
      </c>
      <c r="F19" s="15">
        <v>96</v>
      </c>
      <c r="G19" s="15">
        <v>1670974</v>
      </c>
      <c r="H19" s="15">
        <v>2387039</v>
      </c>
      <c r="I19" s="15">
        <f>L19*O19</f>
        <v>0</v>
      </c>
      <c r="J19" s="17">
        <f>I19-D19</f>
        <v>0</v>
      </c>
      <c r="K19" s="15">
        <v>4177981</v>
      </c>
      <c r="L19" s="15">
        <f>K19-(M19*P19)</f>
        <v>0</v>
      </c>
      <c r="M19" s="15">
        <v>167</v>
      </c>
      <c r="N19" s="18">
        <f>IFERROR(H19/K19, 0)</f>
        <v>0</v>
      </c>
      <c r="O19" s="19">
        <v>0.18</v>
      </c>
      <c r="P19" s="13">
        <v>500</v>
      </c>
      <c r="R19" s="13" t="s">
        <v>59</v>
      </c>
      <c r="S19" s="13" t="s">
        <v>73</v>
      </c>
      <c r="T19" s="13">
        <v>0.54</v>
      </c>
      <c r="U19" s="13">
        <v>6.09</v>
      </c>
      <c r="V19" s="13">
        <v>6.15</v>
      </c>
      <c r="W19" s="13">
        <v>269.51</v>
      </c>
      <c r="X19" s="13">
        <v>385.01</v>
      </c>
      <c r="Y19" s="13">
        <v>397.18</v>
      </c>
      <c r="Z19" s="13" t="s">
        <v>84</v>
      </c>
      <c r="AA19" s="13" t="s">
        <v>86</v>
      </c>
      <c r="AC19" s="13" t="s">
        <v>93</v>
      </c>
      <c r="AD19" s="13">
        <v>0</v>
      </c>
      <c r="AE19" s="13">
        <v>-10.71</v>
      </c>
      <c r="AF19" s="13">
        <v>-10.71</v>
      </c>
    </row>
    <row r="20" spans="1:32">
      <c r="A20" s="13" t="s">
        <v>40</v>
      </c>
      <c r="B20" s="15">
        <v>95242</v>
      </c>
      <c r="C20" s="15">
        <v>698</v>
      </c>
      <c r="D20" s="16">
        <v>239967</v>
      </c>
      <c r="E20" s="15">
        <v>71</v>
      </c>
      <c r="F20" s="15">
        <v>71</v>
      </c>
      <c r="G20" s="15">
        <v>1478149</v>
      </c>
      <c r="H20" s="15">
        <v>2111682</v>
      </c>
      <c r="I20" s="15">
        <f>L20*O20</f>
        <v>0</v>
      </c>
      <c r="J20" s="17">
        <f>I20-D20</f>
        <v>0</v>
      </c>
      <c r="K20" s="15">
        <v>5035019</v>
      </c>
      <c r="L20" s="15">
        <f>K20-(M20*P20)</f>
        <v>0</v>
      </c>
      <c r="M20" s="15">
        <v>172</v>
      </c>
      <c r="N20" s="18">
        <f>IFERROR(H20/K20, 0)</f>
        <v>0</v>
      </c>
      <c r="O20" s="19">
        <v>0.33</v>
      </c>
      <c r="P20" s="13">
        <v>0</v>
      </c>
      <c r="R20" s="13" t="s">
        <v>60</v>
      </c>
      <c r="S20" s="13" t="s">
        <v>77</v>
      </c>
      <c r="T20" s="13">
        <v>0.73</v>
      </c>
      <c r="U20" s="13">
        <v>10.17</v>
      </c>
      <c r="V20" s="13">
        <v>10.17</v>
      </c>
      <c r="W20" s="13">
        <v>615.98</v>
      </c>
      <c r="X20" s="13">
        <v>879.99</v>
      </c>
      <c r="Y20" s="13">
        <v>343.79</v>
      </c>
      <c r="Z20" s="13" t="s">
        <v>84</v>
      </c>
      <c r="AA20" s="13" t="s">
        <v>87</v>
      </c>
      <c r="AB20" s="13" t="s">
        <v>91</v>
      </c>
      <c r="AC20" s="13" t="s">
        <v>94</v>
      </c>
      <c r="AD20" s="13">
        <v>-0</v>
      </c>
      <c r="AE20" s="13">
        <v>11.11</v>
      </c>
      <c r="AF20" s="13">
        <v>11.11</v>
      </c>
    </row>
    <row r="21" spans="1:32">
      <c r="A21" s="13" t="s">
        <v>41</v>
      </c>
      <c r="B21" s="15">
        <v>95248</v>
      </c>
      <c r="C21" s="15">
        <v>910</v>
      </c>
      <c r="D21" s="16">
        <v>189821</v>
      </c>
      <c r="E21" s="15">
        <v>114</v>
      </c>
      <c r="F21" s="15">
        <v>114</v>
      </c>
      <c r="G21" s="15">
        <v>1262322</v>
      </c>
      <c r="H21" s="15">
        <v>1803252</v>
      </c>
      <c r="I21" s="15">
        <f>L21*O21</f>
        <v>0</v>
      </c>
      <c r="J21" s="17">
        <f>I21-D21</f>
        <v>0</v>
      </c>
      <c r="K21" s="15">
        <v>4483936</v>
      </c>
      <c r="L21" s="15">
        <f>K21-(M21*P21)</f>
        <v>0</v>
      </c>
      <c r="M21" s="15">
        <v>284</v>
      </c>
      <c r="N21" s="18">
        <f>IFERROR(H21/K21, 0)</f>
        <v>0</v>
      </c>
      <c r="O21" s="19">
        <v>0.38</v>
      </c>
      <c r="P21" s="13">
        <v>0</v>
      </c>
      <c r="R21" s="13" t="s">
        <v>61</v>
      </c>
      <c r="S21" s="13" t="s">
        <v>77</v>
      </c>
      <c r="T21" s="13">
        <v>0.96</v>
      </c>
      <c r="U21" s="13">
        <v>12.53</v>
      </c>
      <c r="V21" s="13">
        <v>12.53</v>
      </c>
      <c r="W21" s="13">
        <v>665.01</v>
      </c>
      <c r="X21" s="13">
        <v>949.97</v>
      </c>
      <c r="Y21" s="13">
        <v>208.59</v>
      </c>
      <c r="Z21" s="13" t="s">
        <v>84</v>
      </c>
      <c r="AA21" s="13" t="s">
        <v>87</v>
      </c>
      <c r="AB21" s="13" t="s">
        <v>91</v>
      </c>
      <c r="AC21" s="13" t="s">
        <v>95</v>
      </c>
      <c r="AD21" s="13">
        <v>0</v>
      </c>
      <c r="AE21" s="13">
        <v>67.15000000000001</v>
      </c>
      <c r="AF21" s="13">
        <v>67.15000000000001</v>
      </c>
    </row>
    <row r="22" spans="1:32">
      <c r="A22" s="13" t="s">
        <v>42</v>
      </c>
      <c r="B22" s="15">
        <v>27768</v>
      </c>
      <c r="C22" s="15">
        <v>176</v>
      </c>
      <c r="D22" s="16">
        <v>173769</v>
      </c>
      <c r="E22" s="15">
        <v>0</v>
      </c>
      <c r="F22" s="15">
        <v>0</v>
      </c>
      <c r="G22" s="15">
        <v>0</v>
      </c>
      <c r="H22" s="15">
        <v>0</v>
      </c>
      <c r="I22" s="15">
        <f>L22*O22</f>
        <v>0</v>
      </c>
      <c r="J22" s="17">
        <f>I22-D22</f>
        <v>0</v>
      </c>
      <c r="K22" s="15">
        <v>1804504</v>
      </c>
      <c r="L22" s="15">
        <f>K22-(M22*P22)</f>
        <v>0</v>
      </c>
      <c r="M22" s="15">
        <v>23</v>
      </c>
      <c r="N22" s="18">
        <f>IFERROR(H22/K22, 0)</f>
        <v>0</v>
      </c>
      <c r="O22" s="19">
        <v>0.21</v>
      </c>
      <c r="P22" s="13">
        <v>0</v>
      </c>
      <c r="R22" s="13" t="s">
        <v>62</v>
      </c>
      <c r="S22" s="13" t="s">
        <v>78</v>
      </c>
      <c r="T22" s="13">
        <v>0.63</v>
      </c>
      <c r="U22" s="13">
        <v>0</v>
      </c>
      <c r="V22" s="13">
        <v>0</v>
      </c>
      <c r="W22" s="13">
        <v>0</v>
      </c>
      <c r="X22" s="13">
        <v>0</v>
      </c>
      <c r="Y22" s="13">
        <v>987.3200000000001</v>
      </c>
      <c r="Z22" s="13" t="s">
        <v>84</v>
      </c>
      <c r="AA22" s="13" t="s">
        <v>88</v>
      </c>
      <c r="AC22" s="13" t="s">
        <v>92</v>
      </c>
      <c r="AF22" s="13">
        <v>5.27</v>
      </c>
    </row>
    <row r="23" spans="1:32">
      <c r="A23" s="13" t="s">
        <v>43</v>
      </c>
      <c r="B23" s="15">
        <v>156567</v>
      </c>
      <c r="C23" s="15">
        <v>1017</v>
      </c>
      <c r="D23" s="16">
        <v>310006</v>
      </c>
      <c r="E23" s="15">
        <v>19</v>
      </c>
      <c r="F23" s="15">
        <v>19</v>
      </c>
      <c r="G23" s="15">
        <v>779038</v>
      </c>
      <c r="H23" s="15">
        <v>1112925</v>
      </c>
      <c r="I23" s="15">
        <f>L23*O23</f>
        <v>0</v>
      </c>
      <c r="J23" s="17">
        <f>I23-D23</f>
        <v>0</v>
      </c>
      <c r="K23" s="15">
        <v>2938383</v>
      </c>
      <c r="L23" s="15">
        <f>K23-(M23*P23)</f>
        <v>0</v>
      </c>
      <c r="M23" s="15">
        <v>50</v>
      </c>
      <c r="N23" s="18">
        <f>IFERROR(H23/K23, 0)</f>
        <v>0</v>
      </c>
      <c r="O23" s="19">
        <v>0.36</v>
      </c>
      <c r="P23" s="13">
        <v>2000</v>
      </c>
      <c r="R23" s="13" t="s">
        <v>63</v>
      </c>
      <c r="S23" s="13" t="s">
        <v>79</v>
      </c>
      <c r="T23" s="13">
        <v>0.65</v>
      </c>
      <c r="U23" s="13">
        <v>1.87</v>
      </c>
      <c r="V23" s="13">
        <v>1.87</v>
      </c>
      <c r="W23" s="13">
        <v>251.3</v>
      </c>
      <c r="X23" s="13">
        <v>359</v>
      </c>
      <c r="Y23" s="13">
        <v>304.82</v>
      </c>
      <c r="Z23" s="13" t="s">
        <v>84</v>
      </c>
      <c r="AA23" s="13" t="s">
        <v>89</v>
      </c>
      <c r="AC23" s="13" t="s">
        <v>92</v>
      </c>
      <c r="AD23" s="13">
        <v>0</v>
      </c>
      <c r="AE23" s="13">
        <v>-7.4</v>
      </c>
      <c r="AF23" s="13">
        <v>-7.4</v>
      </c>
    </row>
    <row r="24" spans="1:32">
      <c r="A24" s="13" t="s">
        <v>44</v>
      </c>
      <c r="B24" s="15">
        <v>234944</v>
      </c>
      <c r="C24" s="15">
        <v>3079</v>
      </c>
      <c r="D24" s="16">
        <v>1679926</v>
      </c>
      <c r="E24" s="15">
        <v>214</v>
      </c>
      <c r="F24" s="15">
        <v>215</v>
      </c>
      <c r="G24" s="15">
        <v>7526075</v>
      </c>
      <c r="H24" s="15">
        <v>10751505</v>
      </c>
      <c r="I24" s="15">
        <f>L24*O24</f>
        <v>0</v>
      </c>
      <c r="J24" s="17">
        <f>I24-D24</f>
        <v>0</v>
      </c>
      <c r="K24" s="15">
        <v>16392897</v>
      </c>
      <c r="L24" s="15">
        <f>K24-(M24*P24)</f>
        <v>0</v>
      </c>
      <c r="M24" s="15">
        <v>339</v>
      </c>
      <c r="N24" s="18">
        <f>IFERROR(H24/K24, 0)</f>
        <v>0</v>
      </c>
      <c r="O24" s="19">
        <v>0.24</v>
      </c>
      <c r="P24" s="13">
        <v>3000</v>
      </c>
      <c r="R24" s="13" t="s">
        <v>64</v>
      </c>
      <c r="S24" s="13" t="s">
        <v>74</v>
      </c>
      <c r="T24" s="13">
        <v>1.31</v>
      </c>
      <c r="U24" s="13">
        <v>6.95</v>
      </c>
      <c r="V24" s="13">
        <v>6.98</v>
      </c>
      <c r="W24" s="13">
        <v>448</v>
      </c>
      <c r="X24" s="13">
        <v>640</v>
      </c>
      <c r="Y24" s="13">
        <v>545.61</v>
      </c>
      <c r="Z24" s="13" t="s">
        <v>83</v>
      </c>
      <c r="AA24" s="13" t="s">
        <v>86</v>
      </c>
      <c r="AB24" s="13" t="s">
        <v>90</v>
      </c>
      <c r="AC24" s="13" t="s">
        <v>94</v>
      </c>
      <c r="AD24" s="13">
        <v>-0</v>
      </c>
      <c r="AE24" s="13">
        <v>13.64</v>
      </c>
      <c r="AF24" s="13">
        <v>13.64</v>
      </c>
    </row>
    <row r="25" spans="1:32">
      <c r="A25" s="13" t="s">
        <v>45</v>
      </c>
      <c r="B25" s="15">
        <v>203754</v>
      </c>
      <c r="C25" s="15">
        <v>1179</v>
      </c>
      <c r="D25" s="16">
        <v>519995</v>
      </c>
      <c r="E25" s="15">
        <v>44</v>
      </c>
      <c r="F25" s="15">
        <v>44</v>
      </c>
      <c r="G25" s="15">
        <v>1019216</v>
      </c>
      <c r="H25" s="15">
        <v>1456004</v>
      </c>
      <c r="I25" s="15">
        <f>L25*O25</f>
        <v>0</v>
      </c>
      <c r="J25" s="17">
        <f>I25-D25</f>
        <v>0</v>
      </c>
      <c r="K25" s="15">
        <v>2828539</v>
      </c>
      <c r="L25" s="15">
        <f>K25-(M25*P25)</f>
        <v>0</v>
      </c>
      <c r="M25" s="15">
        <v>87</v>
      </c>
      <c r="N25" s="18">
        <f>IFERROR(H25/K25, 0)</f>
        <v>0</v>
      </c>
      <c r="O25" s="19">
        <v>0.22</v>
      </c>
      <c r="P25" s="13">
        <v>1000</v>
      </c>
      <c r="R25" s="13" t="s">
        <v>65</v>
      </c>
      <c r="S25" s="13" t="s">
        <v>80</v>
      </c>
      <c r="T25" s="13">
        <v>0.58</v>
      </c>
      <c r="U25" s="13">
        <v>3.73</v>
      </c>
      <c r="V25" s="13">
        <v>3.73</v>
      </c>
      <c r="W25" s="13">
        <v>196</v>
      </c>
      <c r="X25" s="13">
        <v>280</v>
      </c>
      <c r="Y25" s="13">
        <v>441.05</v>
      </c>
      <c r="Z25" s="13" t="s">
        <v>84</v>
      </c>
      <c r="AA25" s="13" t="s">
        <v>86</v>
      </c>
      <c r="AC25" s="13" t="s">
        <v>92</v>
      </c>
      <c r="AD25" s="13">
        <v>0</v>
      </c>
      <c r="AE25" s="13">
        <v>-9.09</v>
      </c>
      <c r="AF25" s="13">
        <v>-9.09</v>
      </c>
    </row>
    <row r="26" spans="1:32">
      <c r="A26" s="13" t="s">
        <v>46</v>
      </c>
      <c r="B26" s="15">
        <v>94250</v>
      </c>
      <c r="C26" s="15">
        <v>752</v>
      </c>
      <c r="D26" s="16">
        <v>460001</v>
      </c>
      <c r="E26" s="15">
        <v>38</v>
      </c>
      <c r="F26" s="15">
        <v>38</v>
      </c>
      <c r="G26" s="15">
        <v>1449016</v>
      </c>
      <c r="H26" s="15">
        <v>2070012</v>
      </c>
      <c r="I26" s="15">
        <f>L26*O26</f>
        <v>0</v>
      </c>
      <c r="J26" s="17">
        <f>I26-D26</f>
        <v>0</v>
      </c>
      <c r="K26" s="15">
        <v>3556556</v>
      </c>
      <c r="L26" s="15">
        <f>K26-(M26*P26)</f>
        <v>0</v>
      </c>
      <c r="M26" s="15">
        <v>68</v>
      </c>
      <c r="N26" s="18">
        <f>IFERROR(H26/K26, 0)</f>
        <v>0</v>
      </c>
      <c r="O26" s="19">
        <v>0.27</v>
      </c>
      <c r="P26" s="13">
        <v>2000</v>
      </c>
      <c r="R26" s="13" t="s">
        <v>66</v>
      </c>
      <c r="S26" s="13" t="s">
        <v>75</v>
      </c>
      <c r="T26" s="13">
        <v>0.8</v>
      </c>
      <c r="U26" s="13">
        <v>5.05</v>
      </c>
      <c r="V26" s="13">
        <v>5.05</v>
      </c>
      <c r="W26" s="13">
        <v>315</v>
      </c>
      <c r="X26" s="13">
        <v>450</v>
      </c>
      <c r="Y26" s="13">
        <v>611.7</v>
      </c>
      <c r="Z26" s="13" t="s">
        <v>84</v>
      </c>
      <c r="AA26" s="13" t="s">
        <v>86</v>
      </c>
      <c r="AB26" s="13" t="s">
        <v>91</v>
      </c>
      <c r="AC26" s="13" t="s">
        <v>92</v>
      </c>
      <c r="AD26" s="13">
        <v>0</v>
      </c>
      <c r="AE26" s="13">
        <v>-50</v>
      </c>
      <c r="AF26" s="13">
        <v>-50</v>
      </c>
    </row>
    <row r="27" spans="1:32">
      <c r="A27" s="13" t="s">
        <v>47</v>
      </c>
      <c r="B27" s="15">
        <v>307921</v>
      </c>
      <c r="C27" s="15">
        <v>672</v>
      </c>
      <c r="D27" s="16">
        <v>209996</v>
      </c>
      <c r="E27" s="15">
        <v>48</v>
      </c>
      <c r="F27" s="15">
        <v>48</v>
      </c>
      <c r="G27" s="15">
        <v>764400</v>
      </c>
      <c r="H27" s="15">
        <v>1092000</v>
      </c>
      <c r="I27" s="15">
        <f>L27*O27</f>
        <v>0</v>
      </c>
      <c r="J27" s="17">
        <f>I27-D27</f>
        <v>0</v>
      </c>
      <c r="K27" s="15">
        <v>1721933</v>
      </c>
      <c r="L27" s="15">
        <f>K27-(M27*P27)</f>
        <v>0</v>
      </c>
      <c r="M27" s="15">
        <v>78</v>
      </c>
      <c r="N27" s="18">
        <f>IFERROR(H27/K27, 0)</f>
        <v>0</v>
      </c>
      <c r="O27" s="19">
        <v>0.42</v>
      </c>
      <c r="P27" s="13">
        <v>0</v>
      </c>
      <c r="R27" s="13" t="s">
        <v>67</v>
      </c>
      <c r="S27" s="13" t="s">
        <v>81</v>
      </c>
      <c r="T27" s="13">
        <v>0.22</v>
      </c>
      <c r="U27" s="13">
        <v>7.14</v>
      </c>
      <c r="V27" s="13">
        <v>7.14</v>
      </c>
      <c r="W27" s="13">
        <v>364.01</v>
      </c>
      <c r="X27" s="13">
        <v>520.01</v>
      </c>
      <c r="Y27" s="13">
        <v>312.49</v>
      </c>
      <c r="Z27" s="13" t="s">
        <v>84</v>
      </c>
      <c r="AA27" s="13" t="s">
        <v>86</v>
      </c>
      <c r="AB27" s="13" t="s">
        <v>91</v>
      </c>
      <c r="AC27" s="13" t="s">
        <v>95</v>
      </c>
      <c r="AD27" s="13">
        <v>0</v>
      </c>
      <c r="AE27" s="13">
        <v>2.04</v>
      </c>
      <c r="AF27" s="13">
        <v>2.04</v>
      </c>
    </row>
    <row r="28" spans="1:32">
      <c r="A28" s="13" t="s">
        <v>48</v>
      </c>
      <c r="B28" s="15">
        <v>28846</v>
      </c>
      <c r="C28" s="15">
        <v>460</v>
      </c>
      <c r="D28" s="16">
        <v>120000</v>
      </c>
      <c r="E28" s="15">
        <v>23</v>
      </c>
      <c r="F28" s="15">
        <v>24</v>
      </c>
      <c r="G28" s="15">
        <v>214200</v>
      </c>
      <c r="H28" s="15">
        <v>306000</v>
      </c>
      <c r="I28" s="15">
        <f>L28*O28</f>
        <v>0</v>
      </c>
      <c r="J28" s="17">
        <f>I28-D28</f>
        <v>0</v>
      </c>
      <c r="K28" s="15">
        <v>516042</v>
      </c>
      <c r="L28" s="15">
        <f>K28-(M28*P28)</f>
        <v>0</v>
      </c>
      <c r="M28" s="15">
        <v>41</v>
      </c>
      <c r="N28" s="18">
        <f>IFERROR(H28/K28, 0)</f>
        <v>0</v>
      </c>
      <c r="O28" s="19">
        <v>0.45</v>
      </c>
      <c r="P28" s="13">
        <v>0</v>
      </c>
      <c r="R28" s="13" t="s">
        <v>68</v>
      </c>
      <c r="S28" s="13" t="s">
        <v>72</v>
      </c>
      <c r="T28" s="13">
        <v>1.59</v>
      </c>
      <c r="U28" s="13">
        <v>5</v>
      </c>
      <c r="V28" s="13">
        <v>5.22</v>
      </c>
      <c r="W28" s="13">
        <v>178.5</v>
      </c>
      <c r="X28" s="13">
        <v>255</v>
      </c>
      <c r="Y28" s="13">
        <v>260.87</v>
      </c>
      <c r="Z28" s="13" t="s">
        <v>83</v>
      </c>
      <c r="AA28" s="13" t="s">
        <v>86</v>
      </c>
      <c r="AC28" s="13" t="s">
        <v>92</v>
      </c>
      <c r="AD28" s="13">
        <v>0</v>
      </c>
      <c r="AE28" s="13">
        <v>6.38</v>
      </c>
      <c r="AF28" s="13">
        <v>6.38</v>
      </c>
    </row>
    <row r="29" spans="1:32">
      <c r="A29" s="13" t="s">
        <v>49</v>
      </c>
      <c r="B29" s="15">
        <v>71795</v>
      </c>
      <c r="C29" s="15">
        <v>542</v>
      </c>
      <c r="D29" s="16">
        <v>139995</v>
      </c>
      <c r="E29" s="15">
        <v>22</v>
      </c>
      <c r="F29" s="15">
        <v>22</v>
      </c>
      <c r="G29" s="15">
        <v>303798</v>
      </c>
      <c r="H29" s="15">
        <v>433994</v>
      </c>
      <c r="I29" s="15">
        <f>L29*O29</f>
        <v>0</v>
      </c>
      <c r="J29" s="17">
        <f>I29-D29</f>
        <v>0</v>
      </c>
      <c r="K29" s="15">
        <v>803432</v>
      </c>
      <c r="L29" s="15">
        <f>K29-(M29*P29)</f>
        <v>0</v>
      </c>
      <c r="M29" s="15">
        <v>41</v>
      </c>
      <c r="N29" s="18">
        <f>IFERROR(H29/K29, 0)</f>
        <v>0</v>
      </c>
      <c r="O29" s="19">
        <v>0.36</v>
      </c>
      <c r="P29" s="13">
        <v>500</v>
      </c>
      <c r="R29" s="13" t="s">
        <v>69</v>
      </c>
      <c r="S29" s="13" t="s">
        <v>76</v>
      </c>
      <c r="T29" s="13">
        <v>0.75</v>
      </c>
      <c r="U29" s="13">
        <v>4.06</v>
      </c>
      <c r="V29" s="13">
        <v>4.06</v>
      </c>
      <c r="W29" s="13">
        <v>217.01</v>
      </c>
      <c r="X29" s="13">
        <v>310.01</v>
      </c>
      <c r="Y29" s="13">
        <v>258.29</v>
      </c>
      <c r="Z29" s="13" t="s">
        <v>84</v>
      </c>
      <c r="AA29" s="13" t="s">
        <v>86</v>
      </c>
      <c r="AC29" s="13" t="s">
        <v>92</v>
      </c>
      <c r="AD29" s="13">
        <v>0</v>
      </c>
      <c r="AE29" s="13">
        <v>-1.97</v>
      </c>
      <c r="AF29" s="13">
        <v>-1.97</v>
      </c>
    </row>
    <row r="30" spans="1:32">
      <c r="A30" s="13" t="s">
        <v>50</v>
      </c>
      <c r="B30" s="15">
        <v>32369</v>
      </c>
      <c r="C30" s="15">
        <v>0</v>
      </c>
      <c r="D30" s="16">
        <v>0</v>
      </c>
      <c r="E30" s="15">
        <v>0</v>
      </c>
      <c r="F30" s="15">
        <v>0</v>
      </c>
      <c r="G30" s="15">
        <v>0</v>
      </c>
      <c r="H30" s="15">
        <v>0</v>
      </c>
      <c r="I30" s="15">
        <f>L30*O30</f>
        <v>0</v>
      </c>
      <c r="J30" s="17">
        <f>I30-D30</f>
        <v>0</v>
      </c>
      <c r="K30" s="15">
        <v>51552</v>
      </c>
      <c r="L30" s="15">
        <f>K30-(M30*P30)</f>
        <v>0</v>
      </c>
      <c r="M30" s="15">
        <v>3</v>
      </c>
      <c r="N30" s="18">
        <f>IFERROR(H30/K30, 0)</f>
        <v>0</v>
      </c>
      <c r="O30" s="19">
        <v>0.44</v>
      </c>
      <c r="P30" s="13">
        <v>0</v>
      </c>
      <c r="R30" s="13" t="s">
        <v>70</v>
      </c>
      <c r="S30" s="13" t="s">
        <v>82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 t="s">
        <v>85</v>
      </c>
      <c r="AA30" s="13" t="s">
        <v>88</v>
      </c>
      <c r="AC30" s="13" t="s">
        <v>96</v>
      </c>
    </row>
    <row r="31" spans="1:32">
      <c r="A31" s="13" t="s">
        <v>51</v>
      </c>
      <c r="B31" s="15">
        <v>171432</v>
      </c>
      <c r="C31" s="15">
        <v>1792</v>
      </c>
      <c r="D31" s="16">
        <v>719998</v>
      </c>
      <c r="E31" s="15">
        <v>130</v>
      </c>
      <c r="F31" s="15">
        <v>162</v>
      </c>
      <c r="G31" s="15">
        <v>4536000</v>
      </c>
      <c r="H31" s="15">
        <v>6480000</v>
      </c>
      <c r="I31" s="15">
        <f>L31*O31</f>
        <v>0</v>
      </c>
      <c r="J31" s="17">
        <f>I31-D31</f>
        <v>0</v>
      </c>
      <c r="K31" s="15">
        <v>8321576</v>
      </c>
      <c r="L31" s="15">
        <f>K31-(M31*P31)</f>
        <v>0</v>
      </c>
      <c r="M31" s="15">
        <v>215</v>
      </c>
      <c r="N31" s="18">
        <f>IFERROR(H31/K31, 0)</f>
        <v>0</v>
      </c>
      <c r="O31" s="19">
        <v>0.4</v>
      </c>
      <c r="P31" s="13">
        <v>1000</v>
      </c>
      <c r="R31" s="13" t="s">
        <v>71</v>
      </c>
      <c r="S31" s="13" t="s">
        <v>74</v>
      </c>
      <c r="T31" s="13">
        <v>1.05</v>
      </c>
      <c r="U31" s="13">
        <v>7.25</v>
      </c>
      <c r="V31" s="13">
        <v>9.039999999999999</v>
      </c>
      <c r="W31" s="13">
        <v>630</v>
      </c>
      <c r="X31" s="13">
        <v>900</v>
      </c>
      <c r="Y31" s="13">
        <v>401.78</v>
      </c>
      <c r="Z31" s="13" t="s">
        <v>83</v>
      </c>
      <c r="AA31" s="13" t="s">
        <v>86</v>
      </c>
      <c r="AB31" s="13" t="s">
        <v>90</v>
      </c>
      <c r="AC31" s="13" t="s">
        <v>94</v>
      </c>
      <c r="AD31" s="13">
        <v>0</v>
      </c>
      <c r="AE31" s="13">
        <v>61.29</v>
      </c>
      <c r="AF31" s="13">
        <v>61.29</v>
      </c>
    </row>
  </sheetData>
  <autoFilter ref="A11:AF31"/>
  <mergeCells count="1">
    <mergeCell ref="A1:D1"/>
  </mergeCells>
  <conditionalFormatting sqref="AD12:AD31">
    <cfRule type="colorScale" priority="5">
      <colorScale>
        <cfvo type="min" val="0"/>
        <cfvo type="num" val="0"/>
        <cfvo type="max" val="0"/>
        <color rgb="FFF8696B"/>
        <color rgb="FFFFFFFF"/>
        <color rgb="FF63BE7B"/>
      </colorScale>
    </cfRule>
  </conditionalFormatting>
  <conditionalFormatting sqref="AE12:AE31">
    <cfRule type="colorScale" priority="4">
      <colorScale>
        <cfvo type="min" val="0"/>
        <cfvo type="num" val="0"/>
        <cfvo type="max" val="0"/>
        <color rgb="FFF8696B"/>
        <color rgb="FFFFFFFF"/>
        <color rgb="FF63BE7B"/>
      </colorScale>
    </cfRule>
  </conditionalFormatting>
  <conditionalFormatting sqref="N12:N31">
    <cfRule type="cellIs" dxfId="0" priority="6" operator="lessThan">
      <formula>0.3</formula>
    </cfRule>
    <cfRule type="cellIs" dxfId="1" priority="7" operator="between">
      <formula>0.3</formula>
      <formula>0.6</formula>
    </cfRule>
    <cfRule type="cellIs" dxfId="2" priority="8" operator="between">
      <formula>0.6</formula>
      <formula>0.8</formula>
    </cfRule>
    <cfRule type="cellIs" dxfId="3" priority="9" operator="between">
      <formula>0.8</formula>
      <formula>1.0</formula>
    </cfRule>
    <cfRule type="cellIs" dxfId="4" priority="10" operator="greaterThan">
      <formula>1.0</formula>
    </cfRule>
  </conditionalFormatting>
  <conditionalFormatting sqref="T12:T31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V12:V31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X12:X3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pane ySplit="8" topLeftCell="A9" activePane="bottomLeft" state="frozen"/>
      <selection pane="bottomLeft"/>
    </sheetView>
  </sheetViews>
  <sheetFormatPr defaultRowHeight="15"/>
  <cols>
    <col min="1" max="1" width="52.7109375" customWidth="1"/>
    <col min="2" max="7" width="13.7109375" customWidth="1"/>
    <col min="8" max="8" width="34.7109375" customWidth="1"/>
  </cols>
  <sheetData>
    <row r="1" spans="1:8" ht="24" customHeight="1">
      <c r="A1" s="25" t="s">
        <v>121</v>
      </c>
    </row>
    <row r="3" spans="1:8">
      <c r="A3" s="14" t="s">
        <v>122</v>
      </c>
      <c r="B3" s="14" t="s">
        <v>1</v>
      </c>
      <c r="C3" s="14" t="s">
        <v>2</v>
      </c>
      <c r="D3" s="14" t="s">
        <v>3</v>
      </c>
      <c r="E3" s="14" t="s">
        <v>113</v>
      </c>
      <c r="F3" s="14" t="s">
        <v>123</v>
      </c>
      <c r="G3" s="14" t="s">
        <v>124</v>
      </c>
    </row>
    <row r="4" spans="1:8">
      <c r="A4" s="26" t="s">
        <v>125</v>
      </c>
      <c r="B4" s="27">
        <v>215684</v>
      </c>
      <c r="C4" s="27">
        <v>7073</v>
      </c>
      <c r="D4" s="27">
        <v>4662828</v>
      </c>
      <c r="E4" s="27">
        <v>27943750</v>
      </c>
      <c r="F4" s="28">
        <v>599</v>
      </c>
      <c r="G4" s="27">
        <v>3.28</v>
      </c>
    </row>
    <row r="5" spans="1:8">
      <c r="A5" s="26" t="s">
        <v>126</v>
      </c>
      <c r="B5" s="27">
        <v>3182491</v>
      </c>
      <c r="C5" s="27">
        <v>16148</v>
      </c>
      <c r="D5" s="27">
        <v>6361085</v>
      </c>
      <c r="E5" s="27">
        <v>35363075</v>
      </c>
      <c r="F5" s="28">
        <v>556</v>
      </c>
      <c r="G5" s="27">
        <v>0.51</v>
      </c>
    </row>
    <row r="6" spans="1:8">
      <c r="A6" s="26" t="s">
        <v>127</v>
      </c>
      <c r="B6" s="27">
        <v>79997</v>
      </c>
      <c r="C6" s="27">
        <v>5679</v>
      </c>
      <c r="D6" s="27">
        <v>909511</v>
      </c>
      <c r="E6" s="27">
        <v>4968236</v>
      </c>
      <c r="F6" s="28">
        <v>546</v>
      </c>
      <c r="G6" s="27">
        <v>7.1</v>
      </c>
    </row>
    <row r="8" spans="1:8">
      <c r="A8" s="14" t="s">
        <v>128</v>
      </c>
      <c r="B8" s="14" t="s">
        <v>129</v>
      </c>
      <c r="C8" s="14" t="s">
        <v>130</v>
      </c>
      <c r="D8" s="14" t="s">
        <v>131</v>
      </c>
      <c r="E8" s="14" t="s">
        <v>132</v>
      </c>
      <c r="F8" s="14" t="s">
        <v>133</v>
      </c>
      <c r="G8" s="14" t="s">
        <v>134</v>
      </c>
      <c r="H8" s="14" t="s">
        <v>135</v>
      </c>
    </row>
    <row r="9" spans="1:8">
      <c r="A9" s="10" t="s">
        <v>44</v>
      </c>
      <c r="B9" s="29">
        <v>656450</v>
      </c>
      <c r="C9" s="30">
        <v>609</v>
      </c>
      <c r="D9" s="29">
        <v>895389</v>
      </c>
      <c r="E9" s="30">
        <v>681</v>
      </c>
      <c r="F9" s="29">
        <v>128087</v>
      </c>
      <c r="G9" s="30">
        <v>508</v>
      </c>
      <c r="H9" s="10" t="s">
        <v>136</v>
      </c>
    </row>
    <row r="10" spans="1:8">
      <c r="A10" s="10" t="s">
        <v>36</v>
      </c>
      <c r="B10" s="29">
        <v>566588</v>
      </c>
      <c r="C10" s="30">
        <v>953</v>
      </c>
      <c r="D10" s="29">
        <v>772820</v>
      </c>
      <c r="E10" s="30">
        <v>541</v>
      </c>
      <c r="F10" s="29">
        <v>110577</v>
      </c>
      <c r="G10" s="30">
        <v>774</v>
      </c>
      <c r="H10" s="31" t="s">
        <v>137</v>
      </c>
    </row>
    <row r="11" spans="1:8">
      <c r="A11" s="10" t="s">
        <v>34</v>
      </c>
      <c r="B11" s="29">
        <v>515778</v>
      </c>
      <c r="C11" s="30">
        <v>670</v>
      </c>
      <c r="D11" s="29">
        <v>703532</v>
      </c>
      <c r="E11" s="30">
        <v>744</v>
      </c>
      <c r="F11" s="29">
        <v>100667</v>
      </c>
      <c r="G11" s="30">
        <v>416</v>
      </c>
      <c r="H11" s="10" t="s">
        <v>136</v>
      </c>
    </row>
    <row r="12" spans="1:8">
      <c r="A12" s="10" t="s">
        <v>37</v>
      </c>
      <c r="B12" s="29">
        <v>461071</v>
      </c>
      <c r="C12" s="30">
        <v>517</v>
      </c>
      <c r="D12" s="29">
        <v>628910</v>
      </c>
      <c r="E12" s="30">
        <v>291</v>
      </c>
      <c r="F12" s="29">
        <v>90013</v>
      </c>
      <c r="G12" s="30">
        <v>560</v>
      </c>
      <c r="H12" s="31" t="s">
        <v>137</v>
      </c>
    </row>
    <row r="13" spans="1:8">
      <c r="A13" s="10" t="s">
        <v>38</v>
      </c>
      <c r="B13" s="29">
        <v>382938</v>
      </c>
      <c r="C13" s="30">
        <v>655</v>
      </c>
      <c r="D13" s="29">
        <v>522321</v>
      </c>
      <c r="E13" s="30">
        <v>907</v>
      </c>
      <c r="F13" s="29">
        <v>74750</v>
      </c>
      <c r="G13" s="30">
        <v>932</v>
      </c>
      <c r="H13" s="10" t="s">
        <v>136</v>
      </c>
    </row>
    <row r="14" spans="1:8">
      <c r="A14" s="10" t="s">
        <v>51</v>
      </c>
      <c r="B14" s="29">
        <v>281333</v>
      </c>
      <c r="C14" s="30">
        <v>825</v>
      </c>
      <c r="D14" s="29">
        <v>383742</v>
      </c>
      <c r="E14" s="30">
        <v>969</v>
      </c>
      <c r="F14" s="29">
        <v>54923</v>
      </c>
      <c r="G14" s="30">
        <v>801</v>
      </c>
      <c r="H14" s="10" t="s">
        <v>136</v>
      </c>
    </row>
    <row r="15" spans="1:8">
      <c r="A15" s="10" t="s">
        <v>32</v>
      </c>
      <c r="B15" s="29">
        <v>273513</v>
      </c>
      <c r="C15" s="30">
        <v>246</v>
      </c>
      <c r="D15" s="29">
        <v>373083</v>
      </c>
      <c r="E15" s="30">
        <v>319</v>
      </c>
      <c r="F15" s="29">
        <v>53380</v>
      </c>
      <c r="G15" s="30">
        <v>243</v>
      </c>
      <c r="H15" s="10" t="s">
        <v>136</v>
      </c>
    </row>
    <row r="16" spans="1:8">
      <c r="A16" s="10" t="s">
        <v>39</v>
      </c>
      <c r="B16" s="29">
        <v>242266</v>
      </c>
      <c r="C16" s="30">
        <v>339</v>
      </c>
      <c r="D16" s="29">
        <v>330453</v>
      </c>
      <c r="E16" s="30">
        <v>414</v>
      </c>
      <c r="F16" s="29">
        <v>47282</v>
      </c>
      <c r="G16" s="30">
        <v>421</v>
      </c>
      <c r="H16" s="10" t="s">
        <v>136</v>
      </c>
    </row>
    <row r="17" spans="1:8">
      <c r="A17" s="10" t="s">
        <v>33</v>
      </c>
      <c r="B17" s="29">
        <v>210998</v>
      </c>
      <c r="C17" s="30">
        <v>459</v>
      </c>
      <c r="D17" s="29">
        <v>287806</v>
      </c>
      <c r="E17" s="30">
        <v>363</v>
      </c>
      <c r="F17" s="29">
        <v>41201</v>
      </c>
      <c r="G17" s="30">
        <v>751</v>
      </c>
      <c r="H17" s="10" t="s">
        <v>136</v>
      </c>
    </row>
    <row r="18" spans="1:8">
      <c r="A18" s="10" t="s">
        <v>45</v>
      </c>
      <c r="B18" s="29">
        <v>203178</v>
      </c>
      <c r="C18" s="30">
        <v>326</v>
      </c>
      <c r="D18" s="29">
        <v>277148</v>
      </c>
      <c r="E18" s="30">
        <v>251</v>
      </c>
      <c r="F18" s="29">
        <v>39669</v>
      </c>
      <c r="G18" s="30">
        <v>250</v>
      </c>
      <c r="H18" s="10" t="s">
        <v>136</v>
      </c>
    </row>
    <row r="19" spans="1:8">
      <c r="A19" s="10" t="s">
        <v>46</v>
      </c>
      <c r="B19" s="29">
        <v>179737</v>
      </c>
      <c r="C19" s="30">
        <v>515</v>
      </c>
      <c r="D19" s="29">
        <v>245169</v>
      </c>
      <c r="E19" s="30">
        <v>422</v>
      </c>
      <c r="F19" s="29">
        <v>35095</v>
      </c>
      <c r="G19" s="30">
        <v>310</v>
      </c>
      <c r="H19" s="10" t="s">
        <v>136</v>
      </c>
    </row>
    <row r="20" spans="1:8">
      <c r="A20" s="10" t="s">
        <v>35</v>
      </c>
      <c r="B20" s="29">
        <v>148480</v>
      </c>
      <c r="C20" s="30">
        <v>589</v>
      </c>
      <c r="D20" s="29">
        <v>202533</v>
      </c>
      <c r="E20" s="30">
        <v>399</v>
      </c>
      <c r="F20" s="29">
        <v>28990</v>
      </c>
      <c r="G20" s="30">
        <v>226</v>
      </c>
      <c r="H20" s="10" t="s">
        <v>136</v>
      </c>
    </row>
    <row r="21" spans="1:8">
      <c r="A21" s="10" t="s">
        <v>43</v>
      </c>
      <c r="B21" s="29">
        <v>121132</v>
      </c>
      <c r="C21" s="30">
        <v>435</v>
      </c>
      <c r="D21" s="29">
        <v>165235</v>
      </c>
      <c r="E21" s="30">
        <v>284</v>
      </c>
      <c r="F21" s="29">
        <v>23639</v>
      </c>
      <c r="G21" s="30">
        <v>496</v>
      </c>
      <c r="H21" s="10" t="s">
        <v>136</v>
      </c>
    </row>
    <row r="22" spans="1:8">
      <c r="A22" s="10" t="s">
        <v>40</v>
      </c>
      <c r="B22" s="29">
        <v>93767</v>
      </c>
      <c r="C22" s="30">
        <v>1110</v>
      </c>
      <c r="D22" s="29">
        <v>127926</v>
      </c>
      <c r="E22" s="30">
        <v>721</v>
      </c>
      <c r="F22" s="29">
        <v>18274</v>
      </c>
      <c r="G22" s="30">
        <v>814</v>
      </c>
      <c r="H22" s="10" t="s">
        <v>136</v>
      </c>
    </row>
    <row r="23" spans="1:8">
      <c r="A23" s="10" t="s">
        <v>47</v>
      </c>
      <c r="B23" s="29">
        <v>82056</v>
      </c>
      <c r="C23" s="30">
        <v>582</v>
      </c>
      <c r="D23" s="29">
        <v>111921</v>
      </c>
      <c r="E23" s="30">
        <v>488</v>
      </c>
      <c r="F23" s="29">
        <v>16019</v>
      </c>
      <c r="G23" s="30">
        <v>426</v>
      </c>
      <c r="H23" s="10" t="s">
        <v>136</v>
      </c>
    </row>
    <row r="24" spans="1:8">
      <c r="A24" s="10" t="s">
        <v>41</v>
      </c>
      <c r="B24" s="29">
        <v>74221</v>
      </c>
      <c r="C24" s="30">
        <v>874</v>
      </c>
      <c r="D24" s="29">
        <v>101248</v>
      </c>
      <c r="E24" s="30">
        <v>1062</v>
      </c>
      <c r="F24" s="29">
        <v>14352</v>
      </c>
      <c r="G24" s="30">
        <v>551</v>
      </c>
      <c r="H24" s="10" t="s">
        <v>136</v>
      </c>
    </row>
    <row r="25" spans="1:8">
      <c r="A25" s="10" t="s">
        <v>42</v>
      </c>
      <c r="B25" s="29">
        <v>67736</v>
      </c>
      <c r="C25" s="30">
        <v>0</v>
      </c>
      <c r="D25" s="29">
        <v>93268</v>
      </c>
      <c r="E25" s="30">
        <v>0</v>
      </c>
      <c r="F25" s="29">
        <v>12765</v>
      </c>
      <c r="G25" s="30">
        <v>0</v>
      </c>
      <c r="H25" s="10" t="s">
        <v>136</v>
      </c>
    </row>
    <row r="26" spans="1:8">
      <c r="A26" s="10" t="s">
        <v>49</v>
      </c>
      <c r="B26" s="29">
        <v>54699</v>
      </c>
      <c r="C26" s="30">
        <v>289</v>
      </c>
      <c r="D26" s="29">
        <v>74623</v>
      </c>
      <c r="E26" s="30">
        <v>317</v>
      </c>
      <c r="F26" s="29">
        <v>10673</v>
      </c>
      <c r="G26" s="30">
        <v>370</v>
      </c>
      <c r="H26" s="10" t="s">
        <v>136</v>
      </c>
    </row>
    <row r="27" spans="1:8">
      <c r="A27" s="10" t="s">
        <v>48</v>
      </c>
      <c r="B27" s="29">
        <v>46887</v>
      </c>
      <c r="C27" s="30">
        <v>218</v>
      </c>
      <c r="D27" s="29">
        <v>63958</v>
      </c>
      <c r="E27" s="30">
        <v>259</v>
      </c>
      <c r="F27" s="29">
        <v>9155</v>
      </c>
      <c r="G27" s="30">
        <v>418</v>
      </c>
      <c r="H27" s="10" t="s">
        <v>136</v>
      </c>
    </row>
    <row r="28" spans="1:8">
      <c r="A28" s="10" t="s">
        <v>50</v>
      </c>
      <c r="B28" s="29">
        <v>0</v>
      </c>
      <c r="C28" s="30">
        <v>0</v>
      </c>
      <c r="D28" s="29">
        <v>0</v>
      </c>
      <c r="E28" s="30">
        <v>0</v>
      </c>
      <c r="F28" s="29">
        <v>0</v>
      </c>
      <c r="G28" s="30">
        <v>0</v>
      </c>
      <c r="H28" s="10" t="s">
        <v>136</v>
      </c>
    </row>
  </sheetData>
  <autoFilter ref="A8:H2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201"/>
  <sheetViews>
    <sheetView workbookViewId="0">
      <pane ySplit="1" topLeftCell="A2" activePane="bottomLeft" state="frozen"/>
      <selection pane="bottomLeft"/>
    </sheetView>
  </sheetViews>
  <sheetFormatPr defaultRowHeight="15" outlineLevelRow="1"/>
  <cols>
    <col min="1" max="1" width="52.7109375" customWidth="1"/>
    <col min="2" max="2" width="15.7109375" customWidth="1"/>
    <col min="3" max="9" width="13.7109375" customWidth="1"/>
  </cols>
  <sheetData>
    <row r="1" spans="1:9">
      <c r="A1" s="14" t="s">
        <v>128</v>
      </c>
      <c r="B1" s="14" t="s">
        <v>138</v>
      </c>
      <c r="C1" s="14" t="s">
        <v>1</v>
      </c>
      <c r="D1" s="14" t="s">
        <v>2</v>
      </c>
      <c r="E1" s="14" t="s">
        <v>3</v>
      </c>
      <c r="F1" s="14" t="s">
        <v>139</v>
      </c>
      <c r="G1" s="14" t="s">
        <v>113</v>
      </c>
      <c r="H1" s="14" t="s">
        <v>124</v>
      </c>
      <c r="I1" s="14" t="s">
        <v>112</v>
      </c>
    </row>
    <row r="2" spans="1:9" collapsed="1">
      <c r="A2" s="26" t="s">
        <v>44</v>
      </c>
      <c r="B2" s="26" t="s">
        <v>136</v>
      </c>
      <c r="C2" s="27">
        <v>234944</v>
      </c>
      <c r="D2" s="27">
        <v>3079</v>
      </c>
      <c r="E2" s="27">
        <v>1679926</v>
      </c>
      <c r="F2" s="27">
        <v>215</v>
      </c>
      <c r="G2" s="27">
        <v>10751505</v>
      </c>
      <c r="H2" s="32">
        <v>1.31</v>
      </c>
      <c r="I2" s="32">
        <v>640</v>
      </c>
    </row>
    <row r="3" spans="1:9" hidden="1" outlineLevel="1">
      <c r="A3" s="33" t="s">
        <v>136</v>
      </c>
      <c r="B3" s="33" t="s">
        <v>140</v>
      </c>
      <c r="C3" s="34">
        <v>30009</v>
      </c>
      <c r="D3" s="34">
        <v>390</v>
      </c>
      <c r="E3" s="34">
        <v>214553</v>
      </c>
      <c r="F3" s="34">
        <v>35</v>
      </c>
      <c r="G3" s="34">
        <v>1750245</v>
      </c>
      <c r="H3" s="35">
        <v>1.3</v>
      </c>
      <c r="I3" s="35">
        <v>815.76</v>
      </c>
    </row>
    <row r="4" spans="1:9" hidden="1" outlineLevel="1">
      <c r="A4" s="33" t="s">
        <v>136</v>
      </c>
      <c r="B4" s="33" t="s">
        <v>141</v>
      </c>
      <c r="C4" s="34">
        <v>13048</v>
      </c>
      <c r="D4" s="34">
        <v>179</v>
      </c>
      <c r="E4" s="34">
        <v>93282</v>
      </c>
      <c r="F4" s="34">
        <v>9</v>
      </c>
      <c r="G4" s="34">
        <v>450063</v>
      </c>
      <c r="H4" s="35">
        <v>1.37</v>
      </c>
      <c r="I4" s="35">
        <v>482.48</v>
      </c>
    </row>
    <row r="5" spans="1:9" hidden="1" outlineLevel="1">
      <c r="A5" s="33" t="s">
        <v>136</v>
      </c>
      <c r="B5" s="33" t="s">
        <v>142</v>
      </c>
      <c r="C5" s="34">
        <v>11093</v>
      </c>
      <c r="D5" s="34">
        <v>142</v>
      </c>
      <c r="E5" s="34">
        <v>79289</v>
      </c>
      <c r="F5" s="34">
        <v>3</v>
      </c>
      <c r="G5" s="34">
        <v>150021</v>
      </c>
      <c r="H5" s="35">
        <v>1.28</v>
      </c>
      <c r="I5" s="35">
        <v>189.21</v>
      </c>
    </row>
    <row r="6" spans="1:9" hidden="1" outlineLevel="1">
      <c r="A6" s="33" t="s">
        <v>136</v>
      </c>
      <c r="B6" s="33" t="s">
        <v>143</v>
      </c>
      <c r="C6" s="34">
        <v>4564</v>
      </c>
      <c r="D6" s="34">
        <v>65</v>
      </c>
      <c r="E6" s="34">
        <v>32648</v>
      </c>
      <c r="F6" s="34">
        <v>1</v>
      </c>
      <c r="G6" s="34">
        <v>50007</v>
      </c>
      <c r="H6" s="35">
        <v>1.42</v>
      </c>
      <c r="I6" s="35">
        <v>153.17</v>
      </c>
    </row>
    <row r="7" spans="1:9" hidden="1" outlineLevel="1">
      <c r="A7" s="33" t="s">
        <v>136</v>
      </c>
      <c r="B7" s="33" t="s">
        <v>144</v>
      </c>
      <c r="C7" s="34">
        <v>1566</v>
      </c>
      <c r="D7" s="34">
        <v>18</v>
      </c>
      <c r="E7" s="34">
        <v>11170</v>
      </c>
      <c r="F7" s="34">
        <v>0</v>
      </c>
      <c r="G7" s="34">
        <v>0</v>
      </c>
      <c r="H7" s="35">
        <v>1.15</v>
      </c>
      <c r="I7" s="35">
        <v>0</v>
      </c>
    </row>
    <row r="8" spans="1:9" hidden="1" outlineLevel="1">
      <c r="A8" s="33" t="s">
        <v>136</v>
      </c>
      <c r="B8" s="33" t="s">
        <v>145</v>
      </c>
      <c r="C8" s="34">
        <v>30008</v>
      </c>
      <c r="D8" s="34">
        <v>381</v>
      </c>
      <c r="E8" s="34">
        <v>214547</v>
      </c>
      <c r="F8" s="34">
        <v>34</v>
      </c>
      <c r="G8" s="34">
        <v>1700238</v>
      </c>
      <c r="H8" s="35">
        <v>1.27</v>
      </c>
      <c r="I8" s="35">
        <v>792.48</v>
      </c>
    </row>
    <row r="9" spans="1:9" hidden="1" outlineLevel="1">
      <c r="A9" s="33" t="s">
        <v>136</v>
      </c>
      <c r="B9" s="33" t="s">
        <v>146</v>
      </c>
      <c r="C9" s="34">
        <v>13046</v>
      </c>
      <c r="D9" s="34">
        <v>173</v>
      </c>
      <c r="E9" s="34">
        <v>93280</v>
      </c>
      <c r="F9" s="34">
        <v>10</v>
      </c>
      <c r="G9" s="34">
        <v>500070</v>
      </c>
      <c r="H9" s="35">
        <v>1.33</v>
      </c>
      <c r="I9" s="35">
        <v>536.1</v>
      </c>
    </row>
    <row r="10" spans="1:9" hidden="1" outlineLevel="1">
      <c r="A10" s="33" t="s">
        <v>136</v>
      </c>
      <c r="B10" s="33" t="s">
        <v>147</v>
      </c>
      <c r="C10" s="34">
        <v>11086</v>
      </c>
      <c r="D10" s="34">
        <v>144</v>
      </c>
      <c r="E10" s="34">
        <v>79296</v>
      </c>
      <c r="F10" s="34">
        <v>11</v>
      </c>
      <c r="G10" s="34">
        <v>550077</v>
      </c>
      <c r="H10" s="35">
        <v>1.3</v>
      </c>
      <c r="I10" s="35">
        <v>693.7</v>
      </c>
    </row>
    <row r="11" spans="1:9" hidden="1" outlineLevel="1">
      <c r="A11" s="33" t="s">
        <v>136</v>
      </c>
      <c r="B11" s="33" t="s">
        <v>148</v>
      </c>
      <c r="C11" s="34">
        <v>4567</v>
      </c>
      <c r="D11" s="34">
        <v>61</v>
      </c>
      <c r="E11" s="34">
        <v>32644</v>
      </c>
      <c r="F11" s="34">
        <v>0</v>
      </c>
      <c r="G11" s="34">
        <v>0</v>
      </c>
      <c r="H11" s="35">
        <v>1.34</v>
      </c>
      <c r="I11" s="35">
        <v>0</v>
      </c>
    </row>
    <row r="12" spans="1:9" hidden="1" outlineLevel="1">
      <c r="A12" s="33" t="s">
        <v>136</v>
      </c>
      <c r="B12" s="33" t="s">
        <v>149</v>
      </c>
      <c r="C12" s="34">
        <v>1564</v>
      </c>
      <c r="D12" s="34">
        <v>23</v>
      </c>
      <c r="E12" s="34">
        <v>11169</v>
      </c>
      <c r="F12" s="34">
        <v>0</v>
      </c>
      <c r="G12" s="34">
        <v>0</v>
      </c>
      <c r="H12" s="35">
        <v>1.47</v>
      </c>
      <c r="I12" s="35">
        <v>0</v>
      </c>
    </row>
    <row r="13" spans="1:9" hidden="1" outlineLevel="1">
      <c r="A13" s="33" t="s">
        <v>136</v>
      </c>
      <c r="B13" s="33" t="s">
        <v>150</v>
      </c>
      <c r="C13" s="34">
        <v>30015</v>
      </c>
      <c r="D13" s="34">
        <v>391</v>
      </c>
      <c r="E13" s="34">
        <v>214544</v>
      </c>
      <c r="F13" s="34">
        <v>36</v>
      </c>
      <c r="G13" s="34">
        <v>1800252</v>
      </c>
      <c r="H13" s="35">
        <v>1.3</v>
      </c>
      <c r="I13" s="35">
        <v>839.11</v>
      </c>
    </row>
    <row r="14" spans="1:9" hidden="1" outlineLevel="1">
      <c r="A14" s="33" t="s">
        <v>136</v>
      </c>
      <c r="B14" s="33" t="s">
        <v>151</v>
      </c>
      <c r="C14" s="34">
        <v>13043</v>
      </c>
      <c r="D14" s="34">
        <v>173</v>
      </c>
      <c r="E14" s="34">
        <v>93283</v>
      </c>
      <c r="F14" s="34">
        <v>14</v>
      </c>
      <c r="G14" s="34">
        <v>700098</v>
      </c>
      <c r="H14" s="35">
        <v>1.33</v>
      </c>
      <c r="I14" s="35">
        <v>750.51</v>
      </c>
    </row>
    <row r="15" spans="1:9" hidden="1" outlineLevel="1">
      <c r="A15" s="33" t="s">
        <v>136</v>
      </c>
      <c r="B15" s="33" t="s">
        <v>152</v>
      </c>
      <c r="C15" s="34">
        <v>11087</v>
      </c>
      <c r="D15" s="34">
        <v>144</v>
      </c>
      <c r="E15" s="34">
        <v>79290</v>
      </c>
      <c r="F15" s="34">
        <v>6</v>
      </c>
      <c r="G15" s="34">
        <v>300042</v>
      </c>
      <c r="H15" s="35">
        <v>1.3</v>
      </c>
      <c r="I15" s="35">
        <v>378.41</v>
      </c>
    </row>
    <row r="16" spans="1:9" hidden="1" outlineLevel="1">
      <c r="A16" s="33" t="s">
        <v>136</v>
      </c>
      <c r="B16" s="33" t="s">
        <v>153</v>
      </c>
      <c r="C16" s="34">
        <v>4565</v>
      </c>
      <c r="D16" s="34">
        <v>67</v>
      </c>
      <c r="E16" s="34">
        <v>32651</v>
      </c>
      <c r="F16" s="34">
        <v>3</v>
      </c>
      <c r="G16" s="34">
        <v>150021</v>
      </c>
      <c r="H16" s="35">
        <v>1.47</v>
      </c>
      <c r="I16" s="35">
        <v>459.47</v>
      </c>
    </row>
    <row r="17" spans="1:9" hidden="1" outlineLevel="1">
      <c r="A17" s="33" t="s">
        <v>136</v>
      </c>
      <c r="B17" s="33" t="s">
        <v>154</v>
      </c>
      <c r="C17" s="34">
        <v>1564</v>
      </c>
      <c r="D17" s="34">
        <v>22</v>
      </c>
      <c r="E17" s="34">
        <v>11158</v>
      </c>
      <c r="F17" s="34">
        <v>0</v>
      </c>
      <c r="G17" s="34">
        <v>0</v>
      </c>
      <c r="H17" s="35">
        <v>1.41</v>
      </c>
      <c r="I17" s="35">
        <v>0</v>
      </c>
    </row>
    <row r="18" spans="1:9" hidden="1" outlineLevel="1">
      <c r="A18" s="33" t="s">
        <v>136</v>
      </c>
      <c r="B18" s="33" t="s">
        <v>155</v>
      </c>
      <c r="C18" s="34">
        <v>29995</v>
      </c>
      <c r="D18" s="34">
        <v>389</v>
      </c>
      <c r="E18" s="34">
        <v>214550</v>
      </c>
      <c r="F18" s="34">
        <v>34</v>
      </c>
      <c r="G18" s="34">
        <v>1700238</v>
      </c>
      <c r="H18" s="35">
        <v>1.3</v>
      </c>
      <c r="I18" s="35">
        <v>792.47</v>
      </c>
    </row>
    <row r="19" spans="1:9" hidden="1" outlineLevel="1">
      <c r="A19" s="33" t="s">
        <v>136</v>
      </c>
      <c r="B19" s="33" t="s">
        <v>156</v>
      </c>
      <c r="C19" s="34">
        <v>13040</v>
      </c>
      <c r="D19" s="34">
        <v>168</v>
      </c>
      <c r="E19" s="34">
        <v>93286</v>
      </c>
      <c r="F19" s="34">
        <v>14</v>
      </c>
      <c r="G19" s="34">
        <v>700098</v>
      </c>
      <c r="H19" s="35">
        <v>1.29</v>
      </c>
      <c r="I19" s="35">
        <v>750.49</v>
      </c>
    </row>
    <row r="20" spans="1:9" hidden="1" outlineLevel="1">
      <c r="A20" s="33" t="s">
        <v>136</v>
      </c>
      <c r="B20" s="33" t="s">
        <v>157</v>
      </c>
      <c r="C20" s="34">
        <v>11084</v>
      </c>
      <c r="D20" s="34">
        <v>149</v>
      </c>
      <c r="E20" s="34">
        <v>79286</v>
      </c>
      <c r="F20" s="34">
        <v>5</v>
      </c>
      <c r="G20" s="34">
        <v>250035</v>
      </c>
      <c r="H20" s="35">
        <v>1.34</v>
      </c>
      <c r="I20" s="35">
        <v>315.36</v>
      </c>
    </row>
    <row r="21" spans="1:9" collapsed="1">
      <c r="A21" s="26" t="s">
        <v>36</v>
      </c>
      <c r="B21" s="26" t="s">
        <v>136</v>
      </c>
      <c r="C21" s="27">
        <v>305279</v>
      </c>
      <c r="D21" s="27">
        <v>3837</v>
      </c>
      <c r="E21" s="27">
        <v>1449985</v>
      </c>
      <c r="F21" s="27">
        <v>317</v>
      </c>
      <c r="G21" s="27">
        <v>10439795</v>
      </c>
      <c r="H21" s="32">
        <v>1.26</v>
      </c>
      <c r="I21" s="32">
        <v>719.99</v>
      </c>
    </row>
    <row r="22" spans="1:9" hidden="1" outlineLevel="1">
      <c r="A22" s="33" t="s">
        <v>136</v>
      </c>
      <c r="B22" s="33" t="s">
        <v>158</v>
      </c>
      <c r="C22" s="34">
        <v>55993</v>
      </c>
      <c r="D22" s="34">
        <v>700</v>
      </c>
      <c r="E22" s="34">
        <v>265947</v>
      </c>
      <c r="F22" s="34">
        <v>74</v>
      </c>
      <c r="G22" s="34">
        <v>2437052</v>
      </c>
      <c r="H22" s="35">
        <v>1.25</v>
      </c>
      <c r="I22" s="35">
        <v>916.37</v>
      </c>
    </row>
    <row r="23" spans="1:9" hidden="1" outlineLevel="1">
      <c r="A23" s="33" t="s">
        <v>136</v>
      </c>
      <c r="B23" s="33" t="s">
        <v>159</v>
      </c>
      <c r="C23" s="34">
        <v>24341</v>
      </c>
      <c r="D23" s="34">
        <v>311</v>
      </c>
      <c r="E23" s="34">
        <v>115631</v>
      </c>
      <c r="F23" s="34">
        <v>23</v>
      </c>
      <c r="G23" s="34">
        <v>757459</v>
      </c>
      <c r="H23" s="35">
        <v>1.28</v>
      </c>
      <c r="I23" s="35">
        <v>655.0700000000001</v>
      </c>
    </row>
    <row r="24" spans="1:9" hidden="1" outlineLevel="1">
      <c r="A24" s="33" t="s">
        <v>136</v>
      </c>
      <c r="B24" s="33" t="s">
        <v>160</v>
      </c>
      <c r="C24" s="34">
        <v>20694</v>
      </c>
      <c r="D24" s="34">
        <v>258</v>
      </c>
      <c r="E24" s="34">
        <v>98288</v>
      </c>
      <c r="F24" s="34">
        <v>19</v>
      </c>
      <c r="G24" s="34">
        <v>625727</v>
      </c>
      <c r="H24" s="35">
        <v>1.25</v>
      </c>
      <c r="I24" s="35">
        <v>636.63</v>
      </c>
    </row>
    <row r="25" spans="1:9" hidden="1" outlineLevel="1">
      <c r="A25" s="33" t="s">
        <v>136</v>
      </c>
      <c r="B25" s="33" t="s">
        <v>161</v>
      </c>
      <c r="C25" s="34">
        <v>8519</v>
      </c>
      <c r="D25" s="34">
        <v>107</v>
      </c>
      <c r="E25" s="34">
        <v>40473</v>
      </c>
      <c r="F25" s="34">
        <v>2</v>
      </c>
      <c r="G25" s="34">
        <v>65866</v>
      </c>
      <c r="H25" s="35">
        <v>1.26</v>
      </c>
      <c r="I25" s="35">
        <v>162.74</v>
      </c>
    </row>
    <row r="26" spans="1:9" hidden="1" outlineLevel="1">
      <c r="A26" s="33" t="s">
        <v>136</v>
      </c>
      <c r="B26" s="33" t="s">
        <v>162</v>
      </c>
      <c r="C26" s="34">
        <v>2921</v>
      </c>
      <c r="D26" s="34">
        <v>45</v>
      </c>
      <c r="E26" s="34">
        <v>13857</v>
      </c>
      <c r="F26" s="34">
        <v>0</v>
      </c>
      <c r="G26" s="34">
        <v>0</v>
      </c>
      <c r="H26" s="35">
        <v>1.54</v>
      </c>
      <c r="I26" s="35">
        <v>0</v>
      </c>
    </row>
    <row r="27" spans="1:9" hidden="1" outlineLevel="1">
      <c r="A27" s="33" t="s">
        <v>136</v>
      </c>
      <c r="B27" s="33" t="s">
        <v>163</v>
      </c>
      <c r="C27" s="34">
        <v>55992</v>
      </c>
      <c r="D27" s="34">
        <v>699</v>
      </c>
      <c r="E27" s="34">
        <v>265950</v>
      </c>
      <c r="F27" s="34">
        <v>70</v>
      </c>
      <c r="G27" s="34">
        <v>2305324</v>
      </c>
      <c r="H27" s="35">
        <v>1.25</v>
      </c>
      <c r="I27" s="35">
        <v>866.83</v>
      </c>
    </row>
    <row r="28" spans="1:9" hidden="1" outlineLevel="1">
      <c r="A28" s="33" t="s">
        <v>136</v>
      </c>
      <c r="B28" s="33" t="s">
        <v>164</v>
      </c>
      <c r="C28" s="34">
        <v>24344</v>
      </c>
      <c r="D28" s="34">
        <v>306</v>
      </c>
      <c r="E28" s="34">
        <v>115631</v>
      </c>
      <c r="F28" s="34">
        <v>22</v>
      </c>
      <c r="G28" s="34">
        <v>724526</v>
      </c>
      <c r="H28" s="35">
        <v>1.26</v>
      </c>
      <c r="I28" s="35">
        <v>626.58</v>
      </c>
    </row>
    <row r="29" spans="1:9" hidden="1" outlineLevel="1">
      <c r="A29" s="33" t="s">
        <v>136</v>
      </c>
      <c r="B29" s="33" t="s">
        <v>165</v>
      </c>
      <c r="C29" s="34">
        <v>20697</v>
      </c>
      <c r="D29" s="34">
        <v>266</v>
      </c>
      <c r="E29" s="34">
        <v>98286</v>
      </c>
      <c r="F29" s="34">
        <v>17</v>
      </c>
      <c r="G29" s="34">
        <v>559861</v>
      </c>
      <c r="H29" s="35">
        <v>1.29</v>
      </c>
      <c r="I29" s="35">
        <v>569.62</v>
      </c>
    </row>
    <row r="30" spans="1:9" hidden="1" outlineLevel="1">
      <c r="A30" s="33" t="s">
        <v>136</v>
      </c>
      <c r="B30" s="33" t="s">
        <v>166</v>
      </c>
      <c r="C30" s="34">
        <v>8524</v>
      </c>
      <c r="D30" s="34">
        <v>104</v>
      </c>
      <c r="E30" s="34">
        <v>40477</v>
      </c>
      <c r="F30" s="34">
        <v>1</v>
      </c>
      <c r="G30" s="34">
        <v>32933</v>
      </c>
      <c r="H30" s="35">
        <v>1.22</v>
      </c>
      <c r="I30" s="35">
        <v>81.36</v>
      </c>
    </row>
    <row r="31" spans="1:9" hidden="1" outlineLevel="1">
      <c r="A31" s="33" t="s">
        <v>136</v>
      </c>
      <c r="B31" s="33" t="s">
        <v>167</v>
      </c>
      <c r="C31" s="34">
        <v>2926</v>
      </c>
      <c r="D31" s="34">
        <v>42</v>
      </c>
      <c r="E31" s="34">
        <v>13866</v>
      </c>
      <c r="F31" s="34">
        <v>1</v>
      </c>
      <c r="G31" s="34">
        <v>32933</v>
      </c>
      <c r="H31" s="35">
        <v>1.44</v>
      </c>
      <c r="I31" s="35">
        <v>237.51</v>
      </c>
    </row>
    <row r="32" spans="1:9" hidden="1" outlineLevel="1">
      <c r="A32" s="33" t="s">
        <v>136</v>
      </c>
      <c r="B32" s="33" t="s">
        <v>168</v>
      </c>
      <c r="C32" s="34">
        <v>55989</v>
      </c>
      <c r="D32" s="34">
        <v>697</v>
      </c>
      <c r="E32" s="34">
        <v>265949</v>
      </c>
      <c r="F32" s="34">
        <v>72</v>
      </c>
      <c r="G32" s="34">
        <v>2371186</v>
      </c>
      <c r="H32" s="35">
        <v>1.24</v>
      </c>
      <c r="I32" s="35">
        <v>891.59</v>
      </c>
    </row>
    <row r="33" spans="1:9" hidden="1" outlineLevel="1">
      <c r="A33" s="33" t="s">
        <v>136</v>
      </c>
      <c r="B33" s="33" t="s">
        <v>169</v>
      </c>
      <c r="C33" s="34">
        <v>24339</v>
      </c>
      <c r="D33" s="34">
        <v>302</v>
      </c>
      <c r="E33" s="34">
        <v>115630</v>
      </c>
      <c r="F33" s="34">
        <v>16</v>
      </c>
      <c r="G33" s="34">
        <v>526928</v>
      </c>
      <c r="H33" s="35">
        <v>1.24</v>
      </c>
      <c r="I33" s="35">
        <v>455.7</v>
      </c>
    </row>
    <row r="34" spans="1:9" collapsed="1">
      <c r="A34" s="26" t="s">
        <v>34</v>
      </c>
      <c r="B34" s="26" t="s">
        <v>136</v>
      </c>
      <c r="C34" s="27">
        <v>272852</v>
      </c>
      <c r="D34" s="27">
        <v>3244</v>
      </c>
      <c r="E34" s="27">
        <v>1319977</v>
      </c>
      <c r="F34" s="27">
        <v>261</v>
      </c>
      <c r="G34" s="27">
        <v>9107856</v>
      </c>
      <c r="H34" s="32">
        <v>1.19</v>
      </c>
      <c r="I34" s="32">
        <v>690</v>
      </c>
    </row>
    <row r="35" spans="1:9" hidden="1" outlineLevel="1">
      <c r="A35" s="33" t="s">
        <v>136</v>
      </c>
      <c r="B35" s="33" t="s">
        <v>170</v>
      </c>
      <c r="C35" s="34">
        <v>45279</v>
      </c>
      <c r="D35" s="34">
        <v>535</v>
      </c>
      <c r="E35" s="34">
        <v>219048</v>
      </c>
      <c r="F35" s="34">
        <v>54</v>
      </c>
      <c r="G35" s="34">
        <v>1884384</v>
      </c>
      <c r="H35" s="35">
        <v>1.18</v>
      </c>
      <c r="I35" s="35">
        <v>860.26</v>
      </c>
    </row>
    <row r="36" spans="1:9" hidden="1" outlineLevel="1">
      <c r="A36" s="33" t="s">
        <v>136</v>
      </c>
      <c r="B36" s="33" t="s">
        <v>171</v>
      </c>
      <c r="C36" s="34">
        <v>19681</v>
      </c>
      <c r="D36" s="34">
        <v>231</v>
      </c>
      <c r="E36" s="34">
        <v>95237</v>
      </c>
      <c r="F36" s="34">
        <v>18</v>
      </c>
      <c r="G36" s="34">
        <v>628128</v>
      </c>
      <c r="H36" s="35">
        <v>1.17</v>
      </c>
      <c r="I36" s="35">
        <v>659.54</v>
      </c>
    </row>
    <row r="37" spans="1:9" hidden="1" outlineLevel="1">
      <c r="A37" s="33" t="s">
        <v>136</v>
      </c>
      <c r="B37" s="33" t="s">
        <v>172</v>
      </c>
      <c r="C37" s="34">
        <v>16734</v>
      </c>
      <c r="D37" s="34">
        <v>196</v>
      </c>
      <c r="E37" s="34">
        <v>80955</v>
      </c>
      <c r="F37" s="34">
        <v>14</v>
      </c>
      <c r="G37" s="34">
        <v>488544</v>
      </c>
      <c r="H37" s="35">
        <v>1.17</v>
      </c>
      <c r="I37" s="35">
        <v>603.48</v>
      </c>
    </row>
    <row r="38" spans="1:9" hidden="1" outlineLevel="1">
      <c r="A38" s="33" t="s">
        <v>136</v>
      </c>
      <c r="B38" s="33" t="s">
        <v>173</v>
      </c>
      <c r="C38" s="34">
        <v>6898</v>
      </c>
      <c r="D38" s="34">
        <v>79</v>
      </c>
      <c r="E38" s="34">
        <v>33335</v>
      </c>
      <c r="F38" s="34">
        <v>5</v>
      </c>
      <c r="G38" s="34">
        <v>174480</v>
      </c>
      <c r="H38" s="35">
        <v>1.15</v>
      </c>
      <c r="I38" s="35">
        <v>523.41</v>
      </c>
    </row>
    <row r="39" spans="1:9" hidden="1" outlineLevel="1">
      <c r="A39" s="33" t="s">
        <v>136</v>
      </c>
      <c r="B39" s="33" t="s">
        <v>174</v>
      </c>
      <c r="C39" s="34">
        <v>2361</v>
      </c>
      <c r="D39" s="34">
        <v>29</v>
      </c>
      <c r="E39" s="34">
        <v>11425</v>
      </c>
      <c r="F39" s="34">
        <v>0</v>
      </c>
      <c r="G39" s="34">
        <v>0</v>
      </c>
      <c r="H39" s="35">
        <v>1.23</v>
      </c>
      <c r="I39" s="35">
        <v>0</v>
      </c>
    </row>
    <row r="40" spans="1:9" hidden="1" outlineLevel="1">
      <c r="A40" s="33" t="s">
        <v>136</v>
      </c>
      <c r="B40" s="33" t="s">
        <v>175</v>
      </c>
      <c r="C40" s="34">
        <v>45278</v>
      </c>
      <c r="D40" s="34">
        <v>537</v>
      </c>
      <c r="E40" s="34">
        <v>219048</v>
      </c>
      <c r="F40" s="34">
        <v>55</v>
      </c>
      <c r="G40" s="34">
        <v>1919280</v>
      </c>
      <c r="H40" s="35">
        <v>1.19</v>
      </c>
      <c r="I40" s="35">
        <v>876.1900000000001</v>
      </c>
    </row>
    <row r="41" spans="1:9" hidden="1" outlineLevel="1">
      <c r="A41" s="33" t="s">
        <v>136</v>
      </c>
      <c r="B41" s="33" t="s">
        <v>176</v>
      </c>
      <c r="C41" s="34">
        <v>19690</v>
      </c>
      <c r="D41" s="34">
        <v>228</v>
      </c>
      <c r="E41" s="34">
        <v>95241</v>
      </c>
      <c r="F41" s="34">
        <v>17</v>
      </c>
      <c r="G41" s="34">
        <v>593232</v>
      </c>
      <c r="H41" s="35">
        <v>1.16</v>
      </c>
      <c r="I41" s="35">
        <v>622.87</v>
      </c>
    </row>
    <row r="42" spans="1:9" hidden="1" outlineLevel="1">
      <c r="A42" s="33" t="s">
        <v>136</v>
      </c>
      <c r="B42" s="33" t="s">
        <v>177</v>
      </c>
      <c r="C42" s="34">
        <v>16743</v>
      </c>
      <c r="D42" s="34">
        <v>198</v>
      </c>
      <c r="E42" s="34">
        <v>80943</v>
      </c>
      <c r="F42" s="34">
        <v>14</v>
      </c>
      <c r="G42" s="34">
        <v>488544</v>
      </c>
      <c r="H42" s="35">
        <v>1.18</v>
      </c>
      <c r="I42" s="35">
        <v>603.5700000000001</v>
      </c>
    </row>
    <row r="43" spans="1:9" hidden="1" outlineLevel="1">
      <c r="A43" s="33" t="s">
        <v>136</v>
      </c>
      <c r="B43" s="33" t="s">
        <v>178</v>
      </c>
      <c r="C43" s="34">
        <v>6890</v>
      </c>
      <c r="D43" s="34">
        <v>81</v>
      </c>
      <c r="E43" s="34">
        <v>33339</v>
      </c>
      <c r="F43" s="34">
        <v>3</v>
      </c>
      <c r="G43" s="34">
        <v>104688</v>
      </c>
      <c r="H43" s="35">
        <v>1.18</v>
      </c>
      <c r="I43" s="35">
        <v>314.01</v>
      </c>
    </row>
    <row r="44" spans="1:9" hidden="1" outlineLevel="1">
      <c r="A44" s="33" t="s">
        <v>136</v>
      </c>
      <c r="B44" s="33" t="s">
        <v>179</v>
      </c>
      <c r="C44" s="34">
        <v>2360</v>
      </c>
      <c r="D44" s="34">
        <v>41</v>
      </c>
      <c r="E44" s="34">
        <v>11406</v>
      </c>
      <c r="F44" s="34">
        <v>0</v>
      </c>
      <c r="G44" s="34">
        <v>0</v>
      </c>
      <c r="H44" s="35">
        <v>1.74</v>
      </c>
      <c r="I44" s="35">
        <v>0</v>
      </c>
    </row>
    <row r="45" spans="1:9" hidden="1" outlineLevel="1">
      <c r="A45" s="33" t="s">
        <v>136</v>
      </c>
      <c r="B45" s="33" t="s">
        <v>180</v>
      </c>
      <c r="C45" s="34">
        <v>45271</v>
      </c>
      <c r="D45" s="34">
        <v>537</v>
      </c>
      <c r="E45" s="34">
        <v>219048</v>
      </c>
      <c r="F45" s="34">
        <v>50</v>
      </c>
      <c r="G45" s="34">
        <v>1744800</v>
      </c>
      <c r="H45" s="35">
        <v>1.19</v>
      </c>
      <c r="I45" s="35">
        <v>796.54</v>
      </c>
    </row>
    <row r="46" spans="1:9" hidden="1" outlineLevel="1">
      <c r="A46" s="33" t="s">
        <v>136</v>
      </c>
      <c r="B46" s="33" t="s">
        <v>181</v>
      </c>
      <c r="C46" s="34">
        <v>19681</v>
      </c>
      <c r="D46" s="34">
        <v>236</v>
      </c>
      <c r="E46" s="34">
        <v>95238</v>
      </c>
      <c r="F46" s="34">
        <v>21</v>
      </c>
      <c r="G46" s="34">
        <v>732816</v>
      </c>
      <c r="H46" s="35">
        <v>1.2</v>
      </c>
      <c r="I46" s="35">
        <v>769.46</v>
      </c>
    </row>
    <row r="47" spans="1:9" hidden="1" outlineLevel="1">
      <c r="A47" s="33" t="s">
        <v>136</v>
      </c>
      <c r="B47" s="33" t="s">
        <v>182</v>
      </c>
      <c r="C47" s="34">
        <v>16728</v>
      </c>
      <c r="D47" s="34">
        <v>194</v>
      </c>
      <c r="E47" s="34">
        <v>80958</v>
      </c>
      <c r="F47" s="34">
        <v>8</v>
      </c>
      <c r="G47" s="34">
        <v>279168</v>
      </c>
      <c r="H47" s="35">
        <v>1.16</v>
      </c>
      <c r="I47" s="35">
        <v>344.83</v>
      </c>
    </row>
    <row r="48" spans="1:9" hidden="1" outlineLevel="1">
      <c r="A48" s="33" t="s">
        <v>136</v>
      </c>
      <c r="B48" s="33" t="s">
        <v>183</v>
      </c>
      <c r="C48" s="34">
        <v>6889</v>
      </c>
      <c r="D48" s="34">
        <v>88</v>
      </c>
      <c r="E48" s="34">
        <v>33336</v>
      </c>
      <c r="F48" s="34">
        <v>2</v>
      </c>
      <c r="G48" s="34">
        <v>69792</v>
      </c>
      <c r="H48" s="35">
        <v>1.28</v>
      </c>
      <c r="I48" s="35">
        <v>209.36</v>
      </c>
    </row>
    <row r="49" spans="1:9" hidden="1" outlineLevel="1">
      <c r="A49" s="33" t="s">
        <v>136</v>
      </c>
      <c r="B49" s="33" t="s">
        <v>184</v>
      </c>
      <c r="C49" s="34">
        <v>2369</v>
      </c>
      <c r="D49" s="34">
        <v>34</v>
      </c>
      <c r="E49" s="34">
        <v>11420</v>
      </c>
      <c r="F49" s="34">
        <v>0</v>
      </c>
      <c r="G49" s="34">
        <v>0</v>
      </c>
      <c r="H49" s="35">
        <v>1.44</v>
      </c>
      <c r="I49" s="35">
        <v>0</v>
      </c>
    </row>
    <row r="50" spans="1:9" collapsed="1">
      <c r="A50" s="26" t="s">
        <v>37</v>
      </c>
      <c r="B50" s="26" t="s">
        <v>136</v>
      </c>
      <c r="C50" s="27">
        <v>328155</v>
      </c>
      <c r="D50" s="27">
        <v>2042</v>
      </c>
      <c r="E50" s="27">
        <v>1179994</v>
      </c>
      <c r="F50" s="27">
        <v>103</v>
      </c>
      <c r="G50" s="27">
        <v>4719975</v>
      </c>
      <c r="H50" s="32">
        <v>0.62</v>
      </c>
      <c r="I50" s="32">
        <v>400</v>
      </c>
    </row>
    <row r="51" spans="1:9" hidden="1" outlineLevel="1">
      <c r="A51" s="33" t="s">
        <v>136</v>
      </c>
      <c r="B51" s="33" t="s">
        <v>185</v>
      </c>
      <c r="C51" s="34">
        <v>86055</v>
      </c>
      <c r="D51" s="34">
        <v>538</v>
      </c>
      <c r="E51" s="34">
        <v>309465</v>
      </c>
      <c r="F51" s="34">
        <v>28</v>
      </c>
      <c r="G51" s="34">
        <v>1283100</v>
      </c>
      <c r="H51" s="35">
        <v>0.63</v>
      </c>
      <c r="I51" s="35">
        <v>414.62</v>
      </c>
    </row>
    <row r="52" spans="1:9" hidden="1" outlineLevel="1">
      <c r="A52" s="33" t="s">
        <v>136</v>
      </c>
      <c r="B52" s="33" t="s">
        <v>186</v>
      </c>
      <c r="C52" s="34">
        <v>37420</v>
      </c>
      <c r="D52" s="34">
        <v>228</v>
      </c>
      <c r="E52" s="34">
        <v>134552</v>
      </c>
      <c r="F52" s="34">
        <v>10</v>
      </c>
      <c r="G52" s="34">
        <v>458250</v>
      </c>
      <c r="H52" s="35">
        <v>0.61</v>
      </c>
      <c r="I52" s="35">
        <v>340.57</v>
      </c>
    </row>
    <row r="53" spans="1:9" hidden="1" outlineLevel="1">
      <c r="A53" s="33" t="s">
        <v>136</v>
      </c>
      <c r="B53" s="33" t="s">
        <v>187</v>
      </c>
      <c r="C53" s="34">
        <v>31803</v>
      </c>
      <c r="D53" s="34">
        <v>200</v>
      </c>
      <c r="E53" s="34">
        <v>114368</v>
      </c>
      <c r="F53" s="34">
        <v>12</v>
      </c>
      <c r="G53" s="34">
        <v>549900</v>
      </c>
      <c r="H53" s="35">
        <v>0.63</v>
      </c>
      <c r="I53" s="35">
        <v>480.82</v>
      </c>
    </row>
    <row r="54" spans="1:9" hidden="1" outlineLevel="1">
      <c r="A54" s="33" t="s">
        <v>136</v>
      </c>
      <c r="B54" s="33" t="s">
        <v>188</v>
      </c>
      <c r="C54" s="34">
        <v>13099</v>
      </c>
      <c r="D54" s="34">
        <v>75</v>
      </c>
      <c r="E54" s="34">
        <v>47093</v>
      </c>
      <c r="F54" s="34">
        <v>2</v>
      </c>
      <c r="G54" s="34">
        <v>91650</v>
      </c>
      <c r="H54" s="35">
        <v>0.57</v>
      </c>
      <c r="I54" s="35">
        <v>194.61</v>
      </c>
    </row>
    <row r="55" spans="1:9" hidden="1" outlineLevel="1">
      <c r="A55" s="33" t="s">
        <v>136</v>
      </c>
      <c r="B55" s="33" t="s">
        <v>189</v>
      </c>
      <c r="C55" s="34">
        <v>4498</v>
      </c>
      <c r="D55" s="34">
        <v>27</v>
      </c>
      <c r="E55" s="34">
        <v>16147</v>
      </c>
      <c r="F55" s="34">
        <v>0</v>
      </c>
      <c r="G55" s="34">
        <v>0</v>
      </c>
      <c r="H55" s="35">
        <v>0.6</v>
      </c>
      <c r="I55" s="35">
        <v>0</v>
      </c>
    </row>
    <row r="56" spans="1:9" hidden="1" outlineLevel="1">
      <c r="A56" s="33" t="s">
        <v>136</v>
      </c>
      <c r="B56" s="33" t="s">
        <v>190</v>
      </c>
      <c r="C56" s="34">
        <v>86056</v>
      </c>
      <c r="D56" s="34">
        <v>538</v>
      </c>
      <c r="E56" s="34">
        <v>309462</v>
      </c>
      <c r="F56" s="34">
        <v>27</v>
      </c>
      <c r="G56" s="34">
        <v>1237275</v>
      </c>
      <c r="H56" s="35">
        <v>0.63</v>
      </c>
      <c r="I56" s="35">
        <v>399.81</v>
      </c>
    </row>
    <row r="57" spans="1:9" hidden="1" outlineLevel="1">
      <c r="A57" s="33" t="s">
        <v>136</v>
      </c>
      <c r="B57" s="33" t="s">
        <v>191</v>
      </c>
      <c r="C57" s="34">
        <v>37414</v>
      </c>
      <c r="D57" s="34">
        <v>238</v>
      </c>
      <c r="E57" s="34">
        <v>134547</v>
      </c>
      <c r="F57" s="34">
        <v>14</v>
      </c>
      <c r="G57" s="34">
        <v>641550</v>
      </c>
      <c r="H57" s="35">
        <v>0.64</v>
      </c>
      <c r="I57" s="35">
        <v>476.82</v>
      </c>
    </row>
    <row r="58" spans="1:9" hidden="1" outlineLevel="1">
      <c r="A58" s="33" t="s">
        <v>136</v>
      </c>
      <c r="B58" s="33" t="s">
        <v>192</v>
      </c>
      <c r="C58" s="34">
        <v>31810</v>
      </c>
      <c r="D58" s="34">
        <v>198</v>
      </c>
      <c r="E58" s="34">
        <v>114360</v>
      </c>
      <c r="F58" s="34">
        <v>10</v>
      </c>
      <c r="G58" s="34">
        <v>458250</v>
      </c>
      <c r="H58" s="35">
        <v>0.62</v>
      </c>
      <c r="I58" s="35">
        <v>400.71</v>
      </c>
    </row>
    <row r="59" spans="1:9" collapsed="1">
      <c r="A59" s="26" t="s">
        <v>38</v>
      </c>
      <c r="B59" s="26" t="s">
        <v>136</v>
      </c>
      <c r="C59" s="27">
        <v>278409</v>
      </c>
      <c r="D59" s="27">
        <v>3057</v>
      </c>
      <c r="E59" s="27">
        <v>980009</v>
      </c>
      <c r="F59" s="27">
        <v>285</v>
      </c>
      <c r="G59" s="27">
        <v>7938105</v>
      </c>
      <c r="H59" s="32">
        <v>1.1</v>
      </c>
      <c r="I59" s="32">
        <v>810</v>
      </c>
    </row>
    <row r="60" spans="1:9" hidden="1" outlineLevel="1">
      <c r="A60" s="33" t="s">
        <v>136</v>
      </c>
      <c r="B60" s="33" t="s">
        <v>193</v>
      </c>
      <c r="C60" s="34">
        <v>51056</v>
      </c>
      <c r="D60" s="34">
        <v>562</v>
      </c>
      <c r="E60" s="34">
        <v>179752</v>
      </c>
      <c r="F60" s="34">
        <v>57</v>
      </c>
      <c r="G60" s="34">
        <v>1587621</v>
      </c>
      <c r="H60" s="35">
        <v>1.1</v>
      </c>
      <c r="I60" s="35">
        <v>883.23</v>
      </c>
    </row>
    <row r="61" spans="1:9" hidden="1" outlineLevel="1">
      <c r="A61" s="33" t="s">
        <v>136</v>
      </c>
      <c r="B61" s="33" t="s">
        <v>194</v>
      </c>
      <c r="C61" s="34">
        <v>22195</v>
      </c>
      <c r="D61" s="34">
        <v>244</v>
      </c>
      <c r="E61" s="34">
        <v>78159</v>
      </c>
      <c r="F61" s="34">
        <v>19</v>
      </c>
      <c r="G61" s="34">
        <v>529207</v>
      </c>
      <c r="H61" s="35">
        <v>1.1</v>
      </c>
      <c r="I61" s="35">
        <v>677.09</v>
      </c>
    </row>
    <row r="62" spans="1:9" hidden="1" outlineLevel="1">
      <c r="A62" s="33" t="s">
        <v>136</v>
      </c>
      <c r="B62" s="33" t="s">
        <v>195</v>
      </c>
      <c r="C62" s="34">
        <v>18873</v>
      </c>
      <c r="D62" s="34">
        <v>214</v>
      </c>
      <c r="E62" s="34">
        <v>66421</v>
      </c>
      <c r="F62" s="34">
        <v>15</v>
      </c>
      <c r="G62" s="34">
        <v>417795</v>
      </c>
      <c r="H62" s="35">
        <v>1.13</v>
      </c>
      <c r="I62" s="35">
        <v>629.01</v>
      </c>
    </row>
    <row r="63" spans="1:9" hidden="1" outlineLevel="1">
      <c r="A63" s="33" t="s">
        <v>136</v>
      </c>
      <c r="B63" s="33" t="s">
        <v>196</v>
      </c>
      <c r="C63" s="34">
        <v>7771</v>
      </c>
      <c r="D63" s="34">
        <v>81</v>
      </c>
      <c r="E63" s="34">
        <v>27360</v>
      </c>
      <c r="F63" s="34">
        <v>5</v>
      </c>
      <c r="G63" s="34">
        <v>139265</v>
      </c>
      <c r="H63" s="35">
        <v>1.04</v>
      </c>
      <c r="I63" s="35">
        <v>509.01</v>
      </c>
    </row>
    <row r="64" spans="1:9" hidden="1" outlineLevel="1">
      <c r="A64" s="33" t="s">
        <v>136</v>
      </c>
      <c r="B64" s="33" t="s">
        <v>197</v>
      </c>
      <c r="C64" s="34">
        <v>2661</v>
      </c>
      <c r="D64" s="34">
        <v>27</v>
      </c>
      <c r="E64" s="34">
        <v>9374</v>
      </c>
      <c r="F64" s="34">
        <v>1</v>
      </c>
      <c r="G64" s="34">
        <v>27853</v>
      </c>
      <c r="H64" s="35">
        <v>1.01</v>
      </c>
      <c r="I64" s="35">
        <v>297.13</v>
      </c>
    </row>
    <row r="65" spans="1:9" hidden="1" outlineLevel="1">
      <c r="A65" s="33" t="s">
        <v>136</v>
      </c>
      <c r="B65" s="33" t="s">
        <v>198</v>
      </c>
      <c r="C65" s="34">
        <v>51070</v>
      </c>
      <c r="D65" s="34">
        <v>567</v>
      </c>
      <c r="E65" s="34">
        <v>179742</v>
      </c>
      <c r="F65" s="34">
        <v>65</v>
      </c>
      <c r="G65" s="34">
        <v>1810445</v>
      </c>
      <c r="H65" s="35">
        <v>1.11</v>
      </c>
      <c r="I65" s="35">
        <v>1007.25</v>
      </c>
    </row>
    <row r="66" spans="1:9" hidden="1" outlineLevel="1">
      <c r="A66" s="33" t="s">
        <v>136</v>
      </c>
      <c r="B66" s="33" t="s">
        <v>199</v>
      </c>
      <c r="C66" s="34">
        <v>22209</v>
      </c>
      <c r="D66" s="34">
        <v>244</v>
      </c>
      <c r="E66" s="34">
        <v>78156</v>
      </c>
      <c r="F66" s="34">
        <v>20</v>
      </c>
      <c r="G66" s="34">
        <v>557060</v>
      </c>
      <c r="H66" s="35">
        <v>1.1</v>
      </c>
      <c r="I66" s="35">
        <v>712.75</v>
      </c>
    </row>
    <row r="67" spans="1:9" hidden="1" outlineLevel="1">
      <c r="A67" s="33" t="s">
        <v>136</v>
      </c>
      <c r="B67" s="33" t="s">
        <v>200</v>
      </c>
      <c r="C67" s="34">
        <v>18873</v>
      </c>
      <c r="D67" s="34">
        <v>212</v>
      </c>
      <c r="E67" s="34">
        <v>66423</v>
      </c>
      <c r="F67" s="34">
        <v>11</v>
      </c>
      <c r="G67" s="34">
        <v>306383</v>
      </c>
      <c r="H67" s="35">
        <v>1.12</v>
      </c>
      <c r="I67" s="35">
        <v>461.26</v>
      </c>
    </row>
    <row r="68" spans="1:9" hidden="1" outlineLevel="1">
      <c r="A68" s="33" t="s">
        <v>136</v>
      </c>
      <c r="B68" s="33" t="s">
        <v>201</v>
      </c>
      <c r="C68" s="34">
        <v>7773</v>
      </c>
      <c r="D68" s="34">
        <v>81</v>
      </c>
      <c r="E68" s="34">
        <v>27361</v>
      </c>
      <c r="F68" s="34">
        <v>7</v>
      </c>
      <c r="G68" s="34">
        <v>194971</v>
      </c>
      <c r="H68" s="35">
        <v>1.04</v>
      </c>
      <c r="I68" s="35">
        <v>712.59</v>
      </c>
    </row>
    <row r="69" spans="1:9" hidden="1" outlineLevel="1">
      <c r="A69" s="33" t="s">
        <v>136</v>
      </c>
      <c r="B69" s="33" t="s">
        <v>202</v>
      </c>
      <c r="C69" s="34">
        <v>2663</v>
      </c>
      <c r="D69" s="34">
        <v>25</v>
      </c>
      <c r="E69" s="34">
        <v>9373</v>
      </c>
      <c r="F69" s="34">
        <v>1</v>
      </c>
      <c r="G69" s="34">
        <v>27853</v>
      </c>
      <c r="H69" s="35">
        <v>0.9399999999999999</v>
      </c>
      <c r="I69" s="35">
        <v>297.16</v>
      </c>
    </row>
    <row r="70" spans="1:9" hidden="1" outlineLevel="1">
      <c r="A70" s="33" t="s">
        <v>136</v>
      </c>
      <c r="B70" s="33" t="s">
        <v>203</v>
      </c>
      <c r="C70" s="34">
        <v>51068</v>
      </c>
      <c r="D70" s="34">
        <v>555</v>
      </c>
      <c r="E70" s="34">
        <v>179740</v>
      </c>
      <c r="F70" s="34">
        <v>62</v>
      </c>
      <c r="G70" s="34">
        <v>1726886</v>
      </c>
      <c r="H70" s="35">
        <v>1.09</v>
      </c>
      <c r="I70" s="35">
        <v>960.77</v>
      </c>
    </row>
    <row r="71" spans="1:9" hidden="1" outlineLevel="1">
      <c r="A71" s="33" t="s">
        <v>136</v>
      </c>
      <c r="B71" s="33" t="s">
        <v>204</v>
      </c>
      <c r="C71" s="34">
        <v>22197</v>
      </c>
      <c r="D71" s="34">
        <v>245</v>
      </c>
      <c r="E71" s="34">
        <v>78148</v>
      </c>
      <c r="F71" s="34">
        <v>22</v>
      </c>
      <c r="G71" s="34">
        <v>612766</v>
      </c>
      <c r="H71" s="35">
        <v>1.1</v>
      </c>
      <c r="I71" s="35">
        <v>784.11</v>
      </c>
    </row>
    <row r="72" spans="1:9" collapsed="1">
      <c r="A72" s="26" t="s">
        <v>51</v>
      </c>
      <c r="B72" s="26" t="s">
        <v>136</v>
      </c>
      <c r="C72" s="27">
        <v>171432</v>
      </c>
      <c r="D72" s="27">
        <v>1792</v>
      </c>
      <c r="E72" s="27">
        <v>719998</v>
      </c>
      <c r="F72" s="27">
        <v>162</v>
      </c>
      <c r="G72" s="27">
        <v>6480000</v>
      </c>
      <c r="H72" s="32">
        <v>1.05</v>
      </c>
      <c r="I72" s="32">
        <v>900</v>
      </c>
    </row>
    <row r="73" spans="1:9" hidden="1" outlineLevel="1">
      <c r="A73" s="33" t="s">
        <v>136</v>
      </c>
      <c r="B73" s="33" t="s">
        <v>205</v>
      </c>
      <c r="C73" s="34">
        <v>95011</v>
      </c>
      <c r="D73" s="34">
        <v>995</v>
      </c>
      <c r="E73" s="34">
        <v>399036</v>
      </c>
      <c r="F73" s="34">
        <v>101</v>
      </c>
      <c r="G73" s="34">
        <v>4040000</v>
      </c>
      <c r="H73" s="35">
        <v>1.05</v>
      </c>
      <c r="I73" s="35">
        <v>1012.44</v>
      </c>
    </row>
    <row r="74" spans="1:9" hidden="1" outlineLevel="1">
      <c r="A74" s="33" t="s">
        <v>136</v>
      </c>
      <c r="B74" s="33" t="s">
        <v>206</v>
      </c>
      <c r="C74" s="34">
        <v>41310</v>
      </c>
      <c r="D74" s="34">
        <v>436</v>
      </c>
      <c r="E74" s="34">
        <v>173496</v>
      </c>
      <c r="F74" s="34">
        <v>30</v>
      </c>
      <c r="G74" s="34">
        <v>1200000</v>
      </c>
      <c r="H74" s="35">
        <v>1.06</v>
      </c>
      <c r="I74" s="35">
        <v>691.66</v>
      </c>
    </row>
    <row r="75" spans="1:9" hidden="1" outlineLevel="1">
      <c r="A75" s="33" t="s">
        <v>136</v>
      </c>
      <c r="B75" s="33" t="s">
        <v>207</v>
      </c>
      <c r="C75" s="34">
        <v>35111</v>
      </c>
      <c r="D75" s="34">
        <v>361</v>
      </c>
      <c r="E75" s="34">
        <v>147466</v>
      </c>
      <c r="F75" s="34">
        <v>31</v>
      </c>
      <c r="G75" s="34">
        <v>1240000</v>
      </c>
      <c r="H75" s="35">
        <v>1.03</v>
      </c>
      <c r="I75" s="35">
        <v>840.87</v>
      </c>
    </row>
    <row r="76" spans="1:9" collapsed="1">
      <c r="A76" s="26" t="s">
        <v>32</v>
      </c>
      <c r="B76" s="26" t="s">
        <v>136</v>
      </c>
      <c r="C76" s="27">
        <v>107276</v>
      </c>
      <c r="D76" s="27">
        <v>1574</v>
      </c>
      <c r="E76" s="27">
        <v>699976</v>
      </c>
      <c r="F76" s="27">
        <v>77</v>
      </c>
      <c r="G76" s="27">
        <v>1994916</v>
      </c>
      <c r="H76" s="32">
        <v>1.47</v>
      </c>
      <c r="I76" s="32">
        <v>285</v>
      </c>
    </row>
    <row r="77" spans="1:9" hidden="1" outlineLevel="1">
      <c r="A77" s="33" t="s">
        <v>136</v>
      </c>
      <c r="B77" s="33" t="s">
        <v>208</v>
      </c>
      <c r="C77" s="34">
        <v>28130</v>
      </c>
      <c r="D77" s="34">
        <v>414</v>
      </c>
      <c r="E77" s="34">
        <v>183573</v>
      </c>
      <c r="F77" s="34">
        <v>23</v>
      </c>
      <c r="G77" s="34">
        <v>595884</v>
      </c>
      <c r="H77" s="35">
        <v>1.47</v>
      </c>
      <c r="I77" s="35">
        <v>324.6</v>
      </c>
    </row>
    <row r="78" spans="1:9" hidden="1" outlineLevel="1">
      <c r="A78" s="33" t="s">
        <v>136</v>
      </c>
      <c r="B78" s="33" t="s">
        <v>209</v>
      </c>
      <c r="C78" s="34">
        <v>12238</v>
      </c>
      <c r="D78" s="34">
        <v>183</v>
      </c>
      <c r="E78" s="34">
        <v>79820</v>
      </c>
      <c r="F78" s="34">
        <v>4</v>
      </c>
      <c r="G78" s="34">
        <v>103632</v>
      </c>
      <c r="H78" s="35">
        <v>1.5</v>
      </c>
      <c r="I78" s="35">
        <v>129.83</v>
      </c>
    </row>
    <row r="79" spans="1:9" hidden="1" outlineLevel="1">
      <c r="A79" s="33" t="s">
        <v>136</v>
      </c>
      <c r="B79" s="33" t="s">
        <v>210</v>
      </c>
      <c r="C79" s="34">
        <v>10396</v>
      </c>
      <c r="D79" s="34">
        <v>148</v>
      </c>
      <c r="E79" s="34">
        <v>67848</v>
      </c>
      <c r="F79" s="34">
        <v>9</v>
      </c>
      <c r="G79" s="34">
        <v>233172</v>
      </c>
      <c r="H79" s="35">
        <v>1.42</v>
      </c>
      <c r="I79" s="35">
        <v>343.67</v>
      </c>
    </row>
    <row r="80" spans="1:9" hidden="1" outlineLevel="1">
      <c r="A80" s="33" t="s">
        <v>136</v>
      </c>
      <c r="B80" s="33" t="s">
        <v>211</v>
      </c>
      <c r="C80" s="34">
        <v>4282</v>
      </c>
      <c r="D80" s="34">
        <v>67</v>
      </c>
      <c r="E80" s="34">
        <v>27940</v>
      </c>
      <c r="F80" s="34">
        <v>1</v>
      </c>
      <c r="G80" s="34">
        <v>25908</v>
      </c>
      <c r="H80" s="35">
        <v>1.56</v>
      </c>
      <c r="I80" s="35">
        <v>92.73</v>
      </c>
    </row>
    <row r="81" spans="1:9" hidden="1" outlineLevel="1">
      <c r="A81" s="33" t="s">
        <v>136</v>
      </c>
      <c r="B81" s="33" t="s">
        <v>212</v>
      </c>
      <c r="C81" s="34">
        <v>1460</v>
      </c>
      <c r="D81" s="34">
        <v>23</v>
      </c>
      <c r="E81" s="34">
        <v>9555</v>
      </c>
      <c r="F81" s="34">
        <v>0</v>
      </c>
      <c r="G81" s="34">
        <v>0</v>
      </c>
      <c r="H81" s="35">
        <v>1.58</v>
      </c>
      <c r="I81" s="35">
        <v>0</v>
      </c>
    </row>
    <row r="82" spans="1:9" hidden="1" outlineLevel="1">
      <c r="A82" s="33" t="s">
        <v>136</v>
      </c>
      <c r="B82" s="33" t="s">
        <v>213</v>
      </c>
      <c r="C82" s="34">
        <v>28135</v>
      </c>
      <c r="D82" s="34">
        <v>410</v>
      </c>
      <c r="E82" s="34">
        <v>183579</v>
      </c>
      <c r="F82" s="34">
        <v>27</v>
      </c>
      <c r="G82" s="34">
        <v>699516</v>
      </c>
      <c r="H82" s="35">
        <v>1.46</v>
      </c>
      <c r="I82" s="35">
        <v>381.04</v>
      </c>
    </row>
    <row r="83" spans="1:9" hidden="1" outlineLevel="1">
      <c r="A83" s="33" t="s">
        <v>136</v>
      </c>
      <c r="B83" s="33" t="s">
        <v>214</v>
      </c>
      <c r="C83" s="34">
        <v>12237</v>
      </c>
      <c r="D83" s="34">
        <v>176</v>
      </c>
      <c r="E83" s="34">
        <v>79820</v>
      </c>
      <c r="F83" s="34">
        <v>6</v>
      </c>
      <c r="G83" s="34">
        <v>155448</v>
      </c>
      <c r="H83" s="35">
        <v>1.44</v>
      </c>
      <c r="I83" s="35">
        <v>194.75</v>
      </c>
    </row>
    <row r="84" spans="1:9" hidden="1" outlineLevel="1">
      <c r="A84" s="33" t="s">
        <v>136</v>
      </c>
      <c r="B84" s="33" t="s">
        <v>215</v>
      </c>
      <c r="C84" s="34">
        <v>10398</v>
      </c>
      <c r="D84" s="34">
        <v>153</v>
      </c>
      <c r="E84" s="34">
        <v>67841</v>
      </c>
      <c r="F84" s="34">
        <v>7</v>
      </c>
      <c r="G84" s="34">
        <v>181356</v>
      </c>
      <c r="H84" s="35">
        <v>1.47</v>
      </c>
      <c r="I84" s="35">
        <v>267.33</v>
      </c>
    </row>
    <row r="85" spans="1:9" collapsed="1">
      <c r="A85" s="26" t="s">
        <v>39</v>
      </c>
      <c r="B85" s="26" t="s">
        <v>136</v>
      </c>
      <c r="C85" s="27">
        <v>289054</v>
      </c>
      <c r="D85" s="27">
        <v>1561</v>
      </c>
      <c r="E85" s="27">
        <v>620001</v>
      </c>
      <c r="F85" s="27">
        <v>96</v>
      </c>
      <c r="G85" s="27">
        <v>2387039</v>
      </c>
      <c r="H85" s="32">
        <v>0.54</v>
      </c>
      <c r="I85" s="32">
        <v>385.01</v>
      </c>
    </row>
    <row r="86" spans="1:9" hidden="1" outlineLevel="1">
      <c r="A86" s="33" t="s">
        <v>136</v>
      </c>
      <c r="B86" s="33" t="s">
        <v>216</v>
      </c>
      <c r="C86" s="34">
        <v>53014</v>
      </c>
      <c r="D86" s="34">
        <v>283</v>
      </c>
      <c r="E86" s="34">
        <v>113717</v>
      </c>
      <c r="F86" s="34">
        <v>17</v>
      </c>
      <c r="G86" s="34">
        <v>422705</v>
      </c>
      <c r="H86" s="35">
        <v>0.53</v>
      </c>
      <c r="I86" s="35">
        <v>371.72</v>
      </c>
    </row>
    <row r="87" spans="1:9" hidden="1" outlineLevel="1">
      <c r="A87" s="33" t="s">
        <v>136</v>
      </c>
      <c r="B87" s="33" t="s">
        <v>217</v>
      </c>
      <c r="C87" s="34">
        <v>23052</v>
      </c>
      <c r="D87" s="34">
        <v>121</v>
      </c>
      <c r="E87" s="34">
        <v>49446</v>
      </c>
      <c r="F87" s="34">
        <v>7</v>
      </c>
      <c r="G87" s="34">
        <v>174055</v>
      </c>
      <c r="H87" s="35">
        <v>0.52</v>
      </c>
      <c r="I87" s="35">
        <v>352.01</v>
      </c>
    </row>
    <row r="88" spans="1:9" hidden="1" outlineLevel="1">
      <c r="A88" s="33" t="s">
        <v>136</v>
      </c>
      <c r="B88" s="33" t="s">
        <v>218</v>
      </c>
      <c r="C88" s="34">
        <v>19588</v>
      </c>
      <c r="D88" s="34">
        <v>109</v>
      </c>
      <c r="E88" s="34">
        <v>42027</v>
      </c>
      <c r="F88" s="34">
        <v>4</v>
      </c>
      <c r="G88" s="34">
        <v>99460</v>
      </c>
      <c r="H88" s="35">
        <v>0.5600000000000001</v>
      </c>
      <c r="I88" s="35">
        <v>236.66</v>
      </c>
    </row>
    <row r="89" spans="1:9" hidden="1" outlineLevel="1">
      <c r="A89" s="33" t="s">
        <v>136</v>
      </c>
      <c r="B89" s="33" t="s">
        <v>219</v>
      </c>
      <c r="C89" s="34">
        <v>8071</v>
      </c>
      <c r="D89" s="34">
        <v>45</v>
      </c>
      <c r="E89" s="34">
        <v>17302</v>
      </c>
      <c r="F89" s="34">
        <v>1</v>
      </c>
      <c r="G89" s="34">
        <v>24865</v>
      </c>
      <c r="H89" s="35">
        <v>0.5600000000000001</v>
      </c>
      <c r="I89" s="35">
        <v>143.71</v>
      </c>
    </row>
    <row r="90" spans="1:9" hidden="1" outlineLevel="1">
      <c r="A90" s="33" t="s">
        <v>136</v>
      </c>
      <c r="B90" s="33" t="s">
        <v>220</v>
      </c>
      <c r="C90" s="34">
        <v>2765</v>
      </c>
      <c r="D90" s="34">
        <v>16</v>
      </c>
      <c r="E90" s="34">
        <v>5924</v>
      </c>
      <c r="F90" s="34">
        <v>0</v>
      </c>
      <c r="G90" s="34">
        <v>0</v>
      </c>
      <c r="H90" s="35">
        <v>0.58</v>
      </c>
      <c r="I90" s="35">
        <v>0</v>
      </c>
    </row>
    <row r="91" spans="1:9" hidden="1" outlineLevel="1">
      <c r="A91" s="33" t="s">
        <v>136</v>
      </c>
      <c r="B91" s="33" t="s">
        <v>221</v>
      </c>
      <c r="C91" s="34">
        <v>53019</v>
      </c>
      <c r="D91" s="34">
        <v>290</v>
      </c>
      <c r="E91" s="34">
        <v>113714</v>
      </c>
      <c r="F91" s="34">
        <v>23</v>
      </c>
      <c r="G91" s="34">
        <v>571895</v>
      </c>
      <c r="H91" s="35">
        <v>0.55</v>
      </c>
      <c r="I91" s="35">
        <v>502.92</v>
      </c>
    </row>
    <row r="92" spans="1:9" hidden="1" outlineLevel="1">
      <c r="A92" s="33" t="s">
        <v>136</v>
      </c>
      <c r="B92" s="33" t="s">
        <v>222</v>
      </c>
      <c r="C92" s="34">
        <v>23051</v>
      </c>
      <c r="D92" s="34">
        <v>125</v>
      </c>
      <c r="E92" s="34">
        <v>49440</v>
      </c>
      <c r="F92" s="34">
        <v>7</v>
      </c>
      <c r="G92" s="34">
        <v>174054</v>
      </c>
      <c r="H92" s="35">
        <v>0.54</v>
      </c>
      <c r="I92" s="35">
        <v>352.05</v>
      </c>
    </row>
    <row r="93" spans="1:9" hidden="1" outlineLevel="1">
      <c r="A93" s="33" t="s">
        <v>136</v>
      </c>
      <c r="B93" s="33" t="s">
        <v>223</v>
      </c>
      <c r="C93" s="34">
        <v>19600</v>
      </c>
      <c r="D93" s="34">
        <v>110</v>
      </c>
      <c r="E93" s="34">
        <v>42027</v>
      </c>
      <c r="F93" s="34">
        <v>2</v>
      </c>
      <c r="G93" s="34">
        <v>49730</v>
      </c>
      <c r="H93" s="35">
        <v>0.5600000000000001</v>
      </c>
      <c r="I93" s="35">
        <v>118.33</v>
      </c>
    </row>
    <row r="94" spans="1:9" hidden="1" outlineLevel="1">
      <c r="A94" s="33" t="s">
        <v>136</v>
      </c>
      <c r="B94" s="33" t="s">
        <v>224</v>
      </c>
      <c r="C94" s="34">
        <v>8070</v>
      </c>
      <c r="D94" s="34">
        <v>38</v>
      </c>
      <c r="E94" s="34">
        <v>17310</v>
      </c>
      <c r="F94" s="34">
        <v>2</v>
      </c>
      <c r="G94" s="34">
        <v>49730</v>
      </c>
      <c r="H94" s="35">
        <v>0.47</v>
      </c>
      <c r="I94" s="35">
        <v>287.29</v>
      </c>
    </row>
    <row r="95" spans="1:9" hidden="1" outlineLevel="1">
      <c r="A95" s="33" t="s">
        <v>136</v>
      </c>
      <c r="B95" s="33" t="s">
        <v>225</v>
      </c>
      <c r="C95" s="34">
        <v>2759</v>
      </c>
      <c r="D95" s="34">
        <v>12</v>
      </c>
      <c r="E95" s="34">
        <v>5934</v>
      </c>
      <c r="F95" s="34">
        <v>0</v>
      </c>
      <c r="G95" s="34">
        <v>0</v>
      </c>
      <c r="H95" s="35">
        <v>0.43</v>
      </c>
      <c r="I95" s="35">
        <v>0</v>
      </c>
    </row>
    <row r="96" spans="1:9" hidden="1" outlineLevel="1">
      <c r="A96" s="33" t="s">
        <v>136</v>
      </c>
      <c r="B96" s="33" t="s">
        <v>226</v>
      </c>
      <c r="C96" s="34">
        <v>53016</v>
      </c>
      <c r="D96" s="34">
        <v>292</v>
      </c>
      <c r="E96" s="34">
        <v>113718</v>
      </c>
      <c r="F96" s="34">
        <v>25</v>
      </c>
      <c r="G96" s="34">
        <v>621625</v>
      </c>
      <c r="H96" s="35">
        <v>0.55</v>
      </c>
      <c r="I96" s="35">
        <v>546.64</v>
      </c>
    </row>
    <row r="97" spans="1:9" hidden="1" outlineLevel="1">
      <c r="A97" s="33" t="s">
        <v>136</v>
      </c>
      <c r="B97" s="33" t="s">
        <v>227</v>
      </c>
      <c r="C97" s="34">
        <v>23049</v>
      </c>
      <c r="D97" s="34">
        <v>120</v>
      </c>
      <c r="E97" s="34">
        <v>49442</v>
      </c>
      <c r="F97" s="34">
        <v>8</v>
      </c>
      <c r="G97" s="34">
        <v>198920</v>
      </c>
      <c r="H97" s="35">
        <v>0.52</v>
      </c>
      <c r="I97" s="35">
        <v>402.33</v>
      </c>
    </row>
    <row r="98" spans="1:9" collapsed="1">
      <c r="A98" s="26" t="s">
        <v>33</v>
      </c>
      <c r="B98" s="26" t="s">
        <v>136</v>
      </c>
      <c r="C98" s="27">
        <v>249999</v>
      </c>
      <c r="D98" s="27">
        <v>1204</v>
      </c>
      <c r="E98" s="27">
        <v>540005</v>
      </c>
      <c r="F98" s="27">
        <v>60</v>
      </c>
      <c r="G98" s="27">
        <v>2322001</v>
      </c>
      <c r="H98" s="32">
        <v>0.48</v>
      </c>
      <c r="I98" s="32">
        <v>430</v>
      </c>
    </row>
    <row r="99" spans="1:9" hidden="1" outlineLevel="1">
      <c r="A99" s="33" t="s">
        <v>136</v>
      </c>
      <c r="B99" s="33" t="s">
        <v>228</v>
      </c>
      <c r="C99" s="34">
        <v>65561</v>
      </c>
      <c r="D99" s="34">
        <v>310</v>
      </c>
      <c r="E99" s="34">
        <v>141622</v>
      </c>
      <c r="F99" s="34">
        <v>19</v>
      </c>
      <c r="G99" s="34">
        <v>735300</v>
      </c>
      <c r="H99" s="35">
        <v>0.47</v>
      </c>
      <c r="I99" s="35">
        <v>519.2</v>
      </c>
    </row>
    <row r="100" spans="1:9" hidden="1" outlineLevel="1">
      <c r="A100" s="33" t="s">
        <v>136</v>
      </c>
      <c r="B100" s="33" t="s">
        <v>229</v>
      </c>
      <c r="C100" s="34">
        <v>28504</v>
      </c>
      <c r="D100" s="34">
        <v>138</v>
      </c>
      <c r="E100" s="34">
        <v>61572</v>
      </c>
      <c r="F100" s="34">
        <v>4</v>
      </c>
      <c r="G100" s="34">
        <v>154800</v>
      </c>
      <c r="H100" s="35">
        <v>0.48</v>
      </c>
      <c r="I100" s="35">
        <v>251.41</v>
      </c>
    </row>
    <row r="101" spans="1:9" hidden="1" outlineLevel="1">
      <c r="A101" s="33" t="s">
        <v>136</v>
      </c>
      <c r="B101" s="33" t="s">
        <v>230</v>
      </c>
      <c r="C101" s="34">
        <v>24230</v>
      </c>
      <c r="D101" s="34">
        <v>120</v>
      </c>
      <c r="E101" s="34">
        <v>52342</v>
      </c>
      <c r="F101" s="34">
        <v>5</v>
      </c>
      <c r="G101" s="34">
        <v>193500</v>
      </c>
      <c r="H101" s="35">
        <v>0.5</v>
      </c>
      <c r="I101" s="35">
        <v>369.68</v>
      </c>
    </row>
    <row r="102" spans="1:9" hidden="1" outlineLevel="1">
      <c r="A102" s="33" t="s">
        <v>136</v>
      </c>
      <c r="B102" s="33" t="s">
        <v>231</v>
      </c>
      <c r="C102" s="34">
        <v>9978</v>
      </c>
      <c r="D102" s="34">
        <v>53</v>
      </c>
      <c r="E102" s="34">
        <v>21548</v>
      </c>
      <c r="F102" s="34">
        <v>2</v>
      </c>
      <c r="G102" s="34">
        <v>77400</v>
      </c>
      <c r="H102" s="35">
        <v>0.53</v>
      </c>
      <c r="I102" s="35">
        <v>359.2</v>
      </c>
    </row>
    <row r="103" spans="1:9" hidden="1" outlineLevel="1">
      <c r="A103" s="33" t="s">
        <v>136</v>
      </c>
      <c r="B103" s="33" t="s">
        <v>232</v>
      </c>
      <c r="C103" s="34">
        <v>3430</v>
      </c>
      <c r="D103" s="34">
        <v>18</v>
      </c>
      <c r="E103" s="34">
        <v>7392</v>
      </c>
      <c r="F103" s="34">
        <v>0</v>
      </c>
      <c r="G103" s="34">
        <v>0</v>
      </c>
      <c r="H103" s="35">
        <v>0.52</v>
      </c>
      <c r="I103" s="35">
        <v>0</v>
      </c>
    </row>
    <row r="104" spans="1:9" hidden="1" outlineLevel="1">
      <c r="A104" s="33" t="s">
        <v>136</v>
      </c>
      <c r="B104" s="33" t="s">
        <v>233</v>
      </c>
      <c r="C104" s="34">
        <v>65559</v>
      </c>
      <c r="D104" s="34">
        <v>319</v>
      </c>
      <c r="E104" s="34">
        <v>141617</v>
      </c>
      <c r="F104" s="34">
        <v>14</v>
      </c>
      <c r="G104" s="34">
        <v>541801</v>
      </c>
      <c r="H104" s="35">
        <v>0.49</v>
      </c>
      <c r="I104" s="35">
        <v>382.58</v>
      </c>
    </row>
    <row r="105" spans="1:9" hidden="1" outlineLevel="1">
      <c r="A105" s="33" t="s">
        <v>136</v>
      </c>
      <c r="B105" s="33" t="s">
        <v>234</v>
      </c>
      <c r="C105" s="34">
        <v>28504</v>
      </c>
      <c r="D105" s="34">
        <v>133</v>
      </c>
      <c r="E105" s="34">
        <v>61570</v>
      </c>
      <c r="F105" s="34">
        <v>9</v>
      </c>
      <c r="G105" s="34">
        <v>348300</v>
      </c>
      <c r="H105" s="35">
        <v>0.47</v>
      </c>
      <c r="I105" s="35">
        <v>565.7</v>
      </c>
    </row>
    <row r="106" spans="1:9" hidden="1" outlineLevel="1">
      <c r="A106" s="33" t="s">
        <v>136</v>
      </c>
      <c r="B106" s="33" t="s">
        <v>235</v>
      </c>
      <c r="C106" s="34">
        <v>24233</v>
      </c>
      <c r="D106" s="34">
        <v>113</v>
      </c>
      <c r="E106" s="34">
        <v>52342</v>
      </c>
      <c r="F106" s="34">
        <v>7</v>
      </c>
      <c r="G106" s="34">
        <v>270900</v>
      </c>
      <c r="H106" s="35">
        <v>0.47</v>
      </c>
      <c r="I106" s="35">
        <v>517.5599999999999</v>
      </c>
    </row>
    <row r="107" spans="1:9" collapsed="1">
      <c r="A107" s="26" t="s">
        <v>45</v>
      </c>
      <c r="B107" s="26" t="s">
        <v>136</v>
      </c>
      <c r="C107" s="27">
        <v>203754</v>
      </c>
      <c r="D107" s="27">
        <v>1179</v>
      </c>
      <c r="E107" s="27">
        <v>519995</v>
      </c>
      <c r="F107" s="27">
        <v>44</v>
      </c>
      <c r="G107" s="27">
        <v>1456004</v>
      </c>
      <c r="H107" s="32">
        <v>0.58</v>
      </c>
      <c r="I107" s="32">
        <v>280</v>
      </c>
    </row>
    <row r="108" spans="1:9" hidden="1" outlineLevel="1">
      <c r="A108" s="33" t="s">
        <v>136</v>
      </c>
      <c r="B108" s="33" t="s">
        <v>236</v>
      </c>
      <c r="C108" s="34">
        <v>37371</v>
      </c>
      <c r="D108" s="34">
        <v>217</v>
      </c>
      <c r="E108" s="34">
        <v>95375</v>
      </c>
      <c r="F108" s="34">
        <v>8</v>
      </c>
      <c r="G108" s="34">
        <v>264728</v>
      </c>
      <c r="H108" s="35">
        <v>0.58</v>
      </c>
      <c r="I108" s="35">
        <v>277.57</v>
      </c>
    </row>
    <row r="109" spans="1:9" hidden="1" outlineLevel="1">
      <c r="A109" s="33" t="s">
        <v>136</v>
      </c>
      <c r="B109" s="33" t="s">
        <v>237</v>
      </c>
      <c r="C109" s="34">
        <v>16243</v>
      </c>
      <c r="D109" s="34">
        <v>94</v>
      </c>
      <c r="E109" s="34">
        <v>41474</v>
      </c>
      <c r="F109" s="34">
        <v>3</v>
      </c>
      <c r="G109" s="34">
        <v>99273</v>
      </c>
      <c r="H109" s="35">
        <v>0.58</v>
      </c>
      <c r="I109" s="35">
        <v>239.36</v>
      </c>
    </row>
    <row r="110" spans="1:9" hidden="1" outlineLevel="1">
      <c r="A110" s="33" t="s">
        <v>136</v>
      </c>
      <c r="B110" s="33" t="s">
        <v>238</v>
      </c>
      <c r="C110" s="34">
        <v>13819</v>
      </c>
      <c r="D110" s="34">
        <v>81</v>
      </c>
      <c r="E110" s="34">
        <v>35247</v>
      </c>
      <c r="F110" s="34">
        <v>3</v>
      </c>
      <c r="G110" s="34">
        <v>99273</v>
      </c>
      <c r="H110" s="35">
        <v>0.59</v>
      </c>
      <c r="I110" s="35">
        <v>281.65</v>
      </c>
    </row>
    <row r="111" spans="1:9" hidden="1" outlineLevel="1">
      <c r="A111" s="33" t="s">
        <v>136</v>
      </c>
      <c r="B111" s="33" t="s">
        <v>239</v>
      </c>
      <c r="C111" s="34">
        <v>5678</v>
      </c>
      <c r="D111" s="34">
        <v>27</v>
      </c>
      <c r="E111" s="34">
        <v>14507</v>
      </c>
      <c r="F111" s="34">
        <v>0</v>
      </c>
      <c r="G111" s="34">
        <v>0</v>
      </c>
      <c r="H111" s="35">
        <v>0.48</v>
      </c>
      <c r="I111" s="35">
        <v>0</v>
      </c>
    </row>
    <row r="112" spans="1:9" hidden="1" outlineLevel="1">
      <c r="A112" s="33" t="s">
        <v>136</v>
      </c>
      <c r="B112" s="33" t="s">
        <v>240</v>
      </c>
      <c r="C112" s="34">
        <v>1951</v>
      </c>
      <c r="D112" s="34">
        <v>11</v>
      </c>
      <c r="E112" s="34">
        <v>4969</v>
      </c>
      <c r="F112" s="34">
        <v>0</v>
      </c>
      <c r="G112" s="34">
        <v>0</v>
      </c>
      <c r="H112" s="35">
        <v>0.5600000000000001</v>
      </c>
      <c r="I112" s="35">
        <v>0</v>
      </c>
    </row>
    <row r="113" spans="1:9" hidden="1" outlineLevel="1">
      <c r="A113" s="33" t="s">
        <v>136</v>
      </c>
      <c r="B113" s="33" t="s">
        <v>241</v>
      </c>
      <c r="C113" s="34">
        <v>37375</v>
      </c>
      <c r="D113" s="34">
        <v>211</v>
      </c>
      <c r="E113" s="34">
        <v>95380</v>
      </c>
      <c r="F113" s="34">
        <v>9</v>
      </c>
      <c r="G113" s="34">
        <v>297819</v>
      </c>
      <c r="H113" s="35">
        <v>0.5600000000000001</v>
      </c>
      <c r="I113" s="35">
        <v>312.24</v>
      </c>
    </row>
    <row r="114" spans="1:9" hidden="1" outlineLevel="1">
      <c r="A114" s="33" t="s">
        <v>136</v>
      </c>
      <c r="B114" s="33" t="s">
        <v>242</v>
      </c>
      <c r="C114" s="34">
        <v>16253</v>
      </c>
      <c r="D114" s="34">
        <v>99</v>
      </c>
      <c r="E114" s="34">
        <v>41468</v>
      </c>
      <c r="F114" s="34">
        <v>1</v>
      </c>
      <c r="G114" s="34">
        <v>33091</v>
      </c>
      <c r="H114" s="35">
        <v>0.61</v>
      </c>
      <c r="I114" s="35">
        <v>79.8</v>
      </c>
    </row>
    <row r="115" spans="1:9" hidden="1" outlineLevel="1">
      <c r="A115" s="33" t="s">
        <v>136</v>
      </c>
      <c r="B115" s="33" t="s">
        <v>243</v>
      </c>
      <c r="C115" s="34">
        <v>13805</v>
      </c>
      <c r="D115" s="34">
        <v>83</v>
      </c>
      <c r="E115" s="34">
        <v>35251</v>
      </c>
      <c r="F115" s="34">
        <v>6</v>
      </c>
      <c r="G115" s="34">
        <v>198546</v>
      </c>
      <c r="H115" s="35">
        <v>0.6</v>
      </c>
      <c r="I115" s="35">
        <v>563.24</v>
      </c>
    </row>
    <row r="116" spans="1:9" hidden="1" outlineLevel="1">
      <c r="A116" s="33" t="s">
        <v>136</v>
      </c>
      <c r="B116" s="33" t="s">
        <v>244</v>
      </c>
      <c r="C116" s="34">
        <v>5689</v>
      </c>
      <c r="D116" s="34">
        <v>35</v>
      </c>
      <c r="E116" s="34">
        <v>14514</v>
      </c>
      <c r="F116" s="34">
        <v>1</v>
      </c>
      <c r="G116" s="34">
        <v>33091</v>
      </c>
      <c r="H116" s="35">
        <v>0.62</v>
      </c>
      <c r="I116" s="35">
        <v>227.99</v>
      </c>
    </row>
    <row r="117" spans="1:9" hidden="1" outlineLevel="1">
      <c r="A117" s="33" t="s">
        <v>136</v>
      </c>
      <c r="B117" s="33" t="s">
        <v>245</v>
      </c>
      <c r="C117" s="34">
        <v>1952</v>
      </c>
      <c r="D117" s="34">
        <v>10</v>
      </c>
      <c r="E117" s="34">
        <v>4976</v>
      </c>
      <c r="F117" s="34">
        <v>1</v>
      </c>
      <c r="G117" s="34">
        <v>33091</v>
      </c>
      <c r="H117" s="35">
        <v>0.51</v>
      </c>
      <c r="I117" s="35">
        <v>665.01</v>
      </c>
    </row>
    <row r="118" spans="1:9" hidden="1" outlineLevel="1">
      <c r="A118" s="33" t="s">
        <v>136</v>
      </c>
      <c r="B118" s="33" t="s">
        <v>246</v>
      </c>
      <c r="C118" s="34">
        <v>37372</v>
      </c>
      <c r="D118" s="34">
        <v>219</v>
      </c>
      <c r="E118" s="34">
        <v>95369</v>
      </c>
      <c r="F118" s="34">
        <v>10</v>
      </c>
      <c r="G118" s="34">
        <v>330910</v>
      </c>
      <c r="H118" s="35">
        <v>0.59</v>
      </c>
      <c r="I118" s="35">
        <v>346.98</v>
      </c>
    </row>
    <row r="119" spans="1:9" hidden="1" outlineLevel="1">
      <c r="A119" s="33" t="s">
        <v>136</v>
      </c>
      <c r="B119" s="33" t="s">
        <v>247</v>
      </c>
      <c r="C119" s="34">
        <v>16246</v>
      </c>
      <c r="D119" s="34">
        <v>92</v>
      </c>
      <c r="E119" s="34">
        <v>41465</v>
      </c>
      <c r="F119" s="34">
        <v>2</v>
      </c>
      <c r="G119" s="34">
        <v>66182</v>
      </c>
      <c r="H119" s="35">
        <v>0.57</v>
      </c>
      <c r="I119" s="35">
        <v>159.61</v>
      </c>
    </row>
    <row r="120" spans="1:9" collapsed="1">
      <c r="A120" s="26" t="s">
        <v>46</v>
      </c>
      <c r="B120" s="26" t="s">
        <v>136</v>
      </c>
      <c r="C120" s="27">
        <v>94250</v>
      </c>
      <c r="D120" s="27">
        <v>752</v>
      </c>
      <c r="E120" s="27">
        <v>460001</v>
      </c>
      <c r="F120" s="27">
        <v>38</v>
      </c>
      <c r="G120" s="27">
        <v>2070012</v>
      </c>
      <c r="H120" s="32">
        <v>0.8</v>
      </c>
      <c r="I120" s="32">
        <v>450</v>
      </c>
    </row>
    <row r="121" spans="1:9" hidden="1" outlineLevel="1">
      <c r="A121" s="33" t="s">
        <v>136</v>
      </c>
      <c r="B121" s="33" t="s">
        <v>248</v>
      </c>
      <c r="C121" s="34">
        <v>65690</v>
      </c>
      <c r="D121" s="34">
        <v>524</v>
      </c>
      <c r="E121" s="34">
        <v>320606</v>
      </c>
      <c r="F121" s="34">
        <v>27</v>
      </c>
      <c r="G121" s="34">
        <v>1470798</v>
      </c>
      <c r="H121" s="35">
        <v>0.8</v>
      </c>
      <c r="I121" s="35">
        <v>458.76</v>
      </c>
    </row>
    <row r="122" spans="1:9" hidden="1" outlineLevel="1">
      <c r="A122" s="33" t="s">
        <v>136</v>
      </c>
      <c r="B122" s="33" t="s">
        <v>249</v>
      </c>
      <c r="C122" s="34">
        <v>28560</v>
      </c>
      <c r="D122" s="34">
        <v>228</v>
      </c>
      <c r="E122" s="34">
        <v>139395</v>
      </c>
      <c r="F122" s="34">
        <v>11</v>
      </c>
      <c r="G122" s="34">
        <v>599214</v>
      </c>
      <c r="H122" s="35">
        <v>0.8</v>
      </c>
      <c r="I122" s="35">
        <v>429.87</v>
      </c>
    </row>
    <row r="123" spans="1:9" collapsed="1">
      <c r="A123" s="26" t="s">
        <v>35</v>
      </c>
      <c r="B123" s="26" t="s">
        <v>136</v>
      </c>
      <c r="C123" s="27">
        <v>127012</v>
      </c>
      <c r="D123" s="27">
        <v>1104</v>
      </c>
      <c r="E123" s="27">
        <v>380003</v>
      </c>
      <c r="F123" s="27">
        <v>80</v>
      </c>
      <c r="G123" s="27">
        <v>1748000</v>
      </c>
      <c r="H123" s="32">
        <v>0.87</v>
      </c>
      <c r="I123" s="32">
        <v>460</v>
      </c>
    </row>
    <row r="124" spans="1:9" hidden="1" outlineLevel="1">
      <c r="A124" s="33" t="s">
        <v>136</v>
      </c>
      <c r="B124" s="33" t="s">
        <v>250</v>
      </c>
      <c r="C124" s="34">
        <v>31617</v>
      </c>
      <c r="D124" s="34">
        <v>280</v>
      </c>
      <c r="E124" s="34">
        <v>94594</v>
      </c>
      <c r="F124" s="34">
        <v>25</v>
      </c>
      <c r="G124" s="34">
        <v>546250</v>
      </c>
      <c r="H124" s="35">
        <v>0.89</v>
      </c>
      <c r="I124" s="35">
        <v>577.47</v>
      </c>
    </row>
    <row r="125" spans="1:9" hidden="1" outlineLevel="1">
      <c r="A125" s="33" t="s">
        <v>136</v>
      </c>
      <c r="B125" s="33" t="s">
        <v>251</v>
      </c>
      <c r="C125" s="34">
        <v>13747</v>
      </c>
      <c r="D125" s="34">
        <v>120</v>
      </c>
      <c r="E125" s="34">
        <v>41127</v>
      </c>
      <c r="F125" s="34">
        <v>7</v>
      </c>
      <c r="G125" s="34">
        <v>152950</v>
      </c>
      <c r="H125" s="35">
        <v>0.87</v>
      </c>
      <c r="I125" s="35">
        <v>371.9</v>
      </c>
    </row>
    <row r="126" spans="1:9" hidden="1" outlineLevel="1">
      <c r="A126" s="33" t="s">
        <v>136</v>
      </c>
      <c r="B126" s="33" t="s">
        <v>252</v>
      </c>
      <c r="C126" s="34">
        <v>11690</v>
      </c>
      <c r="D126" s="34">
        <v>101</v>
      </c>
      <c r="E126" s="34">
        <v>34956</v>
      </c>
      <c r="F126" s="34">
        <v>8</v>
      </c>
      <c r="G126" s="34">
        <v>174800</v>
      </c>
      <c r="H126" s="35">
        <v>0.86</v>
      </c>
      <c r="I126" s="35">
        <v>500.06</v>
      </c>
    </row>
    <row r="127" spans="1:9" hidden="1" outlineLevel="1">
      <c r="A127" s="33" t="s">
        <v>136</v>
      </c>
      <c r="B127" s="33" t="s">
        <v>253</v>
      </c>
      <c r="C127" s="34">
        <v>4812</v>
      </c>
      <c r="D127" s="34">
        <v>32</v>
      </c>
      <c r="E127" s="34">
        <v>14396</v>
      </c>
      <c r="F127" s="34">
        <v>2</v>
      </c>
      <c r="G127" s="34">
        <v>43700</v>
      </c>
      <c r="H127" s="35">
        <v>0.67</v>
      </c>
      <c r="I127" s="35">
        <v>303.56</v>
      </c>
    </row>
    <row r="128" spans="1:9" hidden="1" outlineLevel="1">
      <c r="A128" s="33" t="s">
        <v>136</v>
      </c>
      <c r="B128" s="33" t="s">
        <v>254</v>
      </c>
      <c r="C128" s="34">
        <v>1649</v>
      </c>
      <c r="D128" s="34">
        <v>15</v>
      </c>
      <c r="E128" s="34">
        <v>4931</v>
      </c>
      <c r="F128" s="34">
        <v>0</v>
      </c>
      <c r="G128" s="34">
        <v>0</v>
      </c>
      <c r="H128" s="35">
        <v>0.91</v>
      </c>
      <c r="I128" s="35">
        <v>0</v>
      </c>
    </row>
    <row r="129" spans="1:9" hidden="1" outlineLevel="1">
      <c r="A129" s="33" t="s">
        <v>136</v>
      </c>
      <c r="B129" s="33" t="s">
        <v>255</v>
      </c>
      <c r="C129" s="34">
        <v>31611</v>
      </c>
      <c r="D129" s="34">
        <v>277</v>
      </c>
      <c r="E129" s="34">
        <v>94586</v>
      </c>
      <c r="F129" s="34">
        <v>30</v>
      </c>
      <c r="G129" s="34">
        <v>655500</v>
      </c>
      <c r="H129" s="35">
        <v>0.88</v>
      </c>
      <c r="I129" s="35">
        <v>693.02</v>
      </c>
    </row>
    <row r="130" spans="1:9" hidden="1" outlineLevel="1">
      <c r="A130" s="33" t="s">
        <v>136</v>
      </c>
      <c r="B130" s="33" t="s">
        <v>256</v>
      </c>
      <c r="C130" s="34">
        <v>13739</v>
      </c>
      <c r="D130" s="34">
        <v>120</v>
      </c>
      <c r="E130" s="34">
        <v>41126</v>
      </c>
      <c r="F130" s="34">
        <v>5</v>
      </c>
      <c r="G130" s="34">
        <v>109250</v>
      </c>
      <c r="H130" s="35">
        <v>0.87</v>
      </c>
      <c r="I130" s="35">
        <v>265.65</v>
      </c>
    </row>
    <row r="131" spans="1:9" hidden="1" outlineLevel="1">
      <c r="A131" s="33" t="s">
        <v>136</v>
      </c>
      <c r="B131" s="33" t="s">
        <v>257</v>
      </c>
      <c r="C131" s="34">
        <v>11682</v>
      </c>
      <c r="D131" s="34">
        <v>101</v>
      </c>
      <c r="E131" s="34">
        <v>34962</v>
      </c>
      <c r="F131" s="34">
        <v>2</v>
      </c>
      <c r="G131" s="34">
        <v>43700</v>
      </c>
      <c r="H131" s="35">
        <v>0.86</v>
      </c>
      <c r="I131" s="35">
        <v>124.99</v>
      </c>
    </row>
    <row r="132" spans="1:9" hidden="1" outlineLevel="1">
      <c r="A132" s="33" t="s">
        <v>136</v>
      </c>
      <c r="B132" s="33" t="s">
        <v>258</v>
      </c>
      <c r="C132" s="34">
        <v>4815</v>
      </c>
      <c r="D132" s="34">
        <v>39</v>
      </c>
      <c r="E132" s="34">
        <v>14394</v>
      </c>
      <c r="F132" s="34">
        <v>1</v>
      </c>
      <c r="G132" s="34">
        <v>21850</v>
      </c>
      <c r="H132" s="35">
        <v>0.8100000000000001</v>
      </c>
      <c r="I132" s="35">
        <v>151.8</v>
      </c>
    </row>
    <row r="133" spans="1:9" hidden="1" outlineLevel="1">
      <c r="A133" s="33" t="s">
        <v>136</v>
      </c>
      <c r="B133" s="33" t="s">
        <v>259</v>
      </c>
      <c r="C133" s="34">
        <v>1650</v>
      </c>
      <c r="D133" s="34">
        <v>19</v>
      </c>
      <c r="E133" s="34">
        <v>4931</v>
      </c>
      <c r="F133" s="34">
        <v>0</v>
      </c>
      <c r="G133" s="34">
        <v>0</v>
      </c>
      <c r="H133" s="35">
        <v>1.15</v>
      </c>
      <c r="I133" s="35">
        <v>0</v>
      </c>
    </row>
    <row r="134" spans="1:9" collapsed="1">
      <c r="A134" s="26" t="s">
        <v>43</v>
      </c>
      <c r="B134" s="26" t="s">
        <v>136</v>
      </c>
      <c r="C134" s="27">
        <v>156567</v>
      </c>
      <c r="D134" s="27">
        <v>1017</v>
      </c>
      <c r="E134" s="27">
        <v>310006</v>
      </c>
      <c r="F134" s="27">
        <v>19</v>
      </c>
      <c r="G134" s="27">
        <v>1112925</v>
      </c>
      <c r="H134" s="32">
        <v>0.65</v>
      </c>
      <c r="I134" s="32">
        <v>359</v>
      </c>
    </row>
    <row r="135" spans="1:9" hidden="1" outlineLevel="1">
      <c r="A135" s="33" t="s">
        <v>136</v>
      </c>
      <c r="B135" s="33" t="s">
        <v>260</v>
      </c>
      <c r="C135" s="34">
        <v>28721</v>
      </c>
      <c r="D135" s="34">
        <v>190</v>
      </c>
      <c r="E135" s="34">
        <v>56861</v>
      </c>
      <c r="F135" s="34">
        <v>2</v>
      </c>
      <c r="G135" s="34">
        <v>117150</v>
      </c>
      <c r="H135" s="35">
        <v>0.66</v>
      </c>
      <c r="I135" s="35">
        <v>206.03</v>
      </c>
    </row>
    <row r="136" spans="1:9" hidden="1" outlineLevel="1">
      <c r="A136" s="33" t="s">
        <v>136</v>
      </c>
      <c r="B136" s="33" t="s">
        <v>261</v>
      </c>
      <c r="C136" s="34">
        <v>12487</v>
      </c>
      <c r="D136" s="34">
        <v>72</v>
      </c>
      <c r="E136" s="34">
        <v>24727</v>
      </c>
      <c r="F136" s="34">
        <v>1</v>
      </c>
      <c r="G136" s="34">
        <v>58575</v>
      </c>
      <c r="H136" s="35">
        <v>0.58</v>
      </c>
      <c r="I136" s="35">
        <v>236.89</v>
      </c>
    </row>
    <row r="137" spans="1:9" hidden="1" outlineLevel="1">
      <c r="A137" s="33" t="s">
        <v>136</v>
      </c>
      <c r="B137" s="33" t="s">
        <v>262</v>
      </c>
      <c r="C137" s="34">
        <v>10613</v>
      </c>
      <c r="D137" s="34">
        <v>75</v>
      </c>
      <c r="E137" s="34">
        <v>21014</v>
      </c>
      <c r="F137" s="34">
        <v>0</v>
      </c>
      <c r="G137" s="34">
        <v>0</v>
      </c>
      <c r="H137" s="35">
        <v>0.71</v>
      </c>
      <c r="I137" s="35">
        <v>0</v>
      </c>
    </row>
    <row r="138" spans="1:9" hidden="1" outlineLevel="1">
      <c r="A138" s="33" t="s">
        <v>136</v>
      </c>
      <c r="B138" s="33" t="s">
        <v>263</v>
      </c>
      <c r="C138" s="34">
        <v>4365</v>
      </c>
      <c r="D138" s="34">
        <v>35</v>
      </c>
      <c r="E138" s="34">
        <v>8655</v>
      </c>
      <c r="F138" s="34">
        <v>1</v>
      </c>
      <c r="G138" s="34">
        <v>58575</v>
      </c>
      <c r="H138" s="35">
        <v>0.8</v>
      </c>
      <c r="I138" s="35">
        <v>676.78</v>
      </c>
    </row>
    <row r="139" spans="1:9" hidden="1" outlineLevel="1">
      <c r="A139" s="33" t="s">
        <v>136</v>
      </c>
      <c r="B139" s="33" t="s">
        <v>264</v>
      </c>
      <c r="C139" s="34">
        <v>1500</v>
      </c>
      <c r="D139" s="34">
        <v>14</v>
      </c>
      <c r="E139" s="34">
        <v>2962</v>
      </c>
      <c r="F139" s="34">
        <v>0</v>
      </c>
      <c r="G139" s="34">
        <v>0</v>
      </c>
      <c r="H139" s="35">
        <v>0.93</v>
      </c>
      <c r="I139" s="35">
        <v>0</v>
      </c>
    </row>
    <row r="140" spans="1:9" hidden="1" outlineLevel="1">
      <c r="A140" s="33" t="s">
        <v>136</v>
      </c>
      <c r="B140" s="33" t="s">
        <v>265</v>
      </c>
      <c r="C140" s="34">
        <v>28718</v>
      </c>
      <c r="D140" s="34">
        <v>188</v>
      </c>
      <c r="E140" s="34">
        <v>56859</v>
      </c>
      <c r="F140" s="34">
        <v>1</v>
      </c>
      <c r="G140" s="34">
        <v>58575</v>
      </c>
      <c r="H140" s="35">
        <v>0.65</v>
      </c>
      <c r="I140" s="35">
        <v>103.02</v>
      </c>
    </row>
    <row r="141" spans="1:9" hidden="1" outlineLevel="1">
      <c r="A141" s="33" t="s">
        <v>136</v>
      </c>
      <c r="B141" s="33" t="s">
        <v>266</v>
      </c>
      <c r="C141" s="34">
        <v>12491</v>
      </c>
      <c r="D141" s="34">
        <v>77</v>
      </c>
      <c r="E141" s="34">
        <v>24722</v>
      </c>
      <c r="F141" s="34">
        <v>1</v>
      </c>
      <c r="G141" s="34">
        <v>58575</v>
      </c>
      <c r="H141" s="35">
        <v>0.62</v>
      </c>
      <c r="I141" s="35">
        <v>236.93</v>
      </c>
    </row>
    <row r="142" spans="1:9" hidden="1" outlineLevel="1">
      <c r="A142" s="33" t="s">
        <v>136</v>
      </c>
      <c r="B142" s="33" t="s">
        <v>267</v>
      </c>
      <c r="C142" s="34">
        <v>10611</v>
      </c>
      <c r="D142" s="34">
        <v>70</v>
      </c>
      <c r="E142" s="34">
        <v>21012</v>
      </c>
      <c r="F142" s="34">
        <v>4</v>
      </c>
      <c r="G142" s="34">
        <v>234300</v>
      </c>
      <c r="H142" s="35">
        <v>0.66</v>
      </c>
      <c r="I142" s="35">
        <v>1115.08</v>
      </c>
    </row>
    <row r="143" spans="1:9" hidden="1" outlineLevel="1">
      <c r="A143" s="33" t="s">
        <v>136</v>
      </c>
      <c r="B143" s="33" t="s">
        <v>268</v>
      </c>
      <c r="C143" s="34">
        <v>4364</v>
      </c>
      <c r="D143" s="34">
        <v>27</v>
      </c>
      <c r="E143" s="34">
        <v>8657</v>
      </c>
      <c r="F143" s="34">
        <v>0</v>
      </c>
      <c r="G143" s="34">
        <v>0</v>
      </c>
      <c r="H143" s="35">
        <v>0.62</v>
      </c>
      <c r="I143" s="35">
        <v>0</v>
      </c>
    </row>
    <row r="144" spans="1:9" hidden="1" outlineLevel="1">
      <c r="A144" s="33" t="s">
        <v>136</v>
      </c>
      <c r="B144" s="33" t="s">
        <v>269</v>
      </c>
      <c r="C144" s="34">
        <v>1505</v>
      </c>
      <c r="D144" s="34">
        <v>7</v>
      </c>
      <c r="E144" s="34">
        <v>2961</v>
      </c>
      <c r="F144" s="34">
        <v>0</v>
      </c>
      <c r="G144" s="34">
        <v>0</v>
      </c>
      <c r="H144" s="35">
        <v>0.47</v>
      </c>
      <c r="I144" s="35">
        <v>0</v>
      </c>
    </row>
    <row r="145" spans="1:9" hidden="1" outlineLevel="1">
      <c r="A145" s="33" t="s">
        <v>136</v>
      </c>
      <c r="B145" s="33" t="s">
        <v>270</v>
      </c>
      <c r="C145" s="34">
        <v>28711</v>
      </c>
      <c r="D145" s="34">
        <v>188</v>
      </c>
      <c r="E145" s="34">
        <v>56854</v>
      </c>
      <c r="F145" s="34">
        <v>6</v>
      </c>
      <c r="G145" s="34">
        <v>351450</v>
      </c>
      <c r="H145" s="35">
        <v>0.65</v>
      </c>
      <c r="I145" s="35">
        <v>618.16</v>
      </c>
    </row>
    <row r="146" spans="1:9" hidden="1" outlineLevel="1">
      <c r="A146" s="33" t="s">
        <v>136</v>
      </c>
      <c r="B146" s="33" t="s">
        <v>271</v>
      </c>
      <c r="C146" s="34">
        <v>12481</v>
      </c>
      <c r="D146" s="34">
        <v>74</v>
      </c>
      <c r="E146" s="34">
        <v>24722</v>
      </c>
      <c r="F146" s="34">
        <v>3</v>
      </c>
      <c r="G146" s="34">
        <v>175725</v>
      </c>
      <c r="H146" s="35">
        <v>0.59</v>
      </c>
      <c r="I146" s="35">
        <v>710.8</v>
      </c>
    </row>
    <row r="147" spans="1:9" collapsed="1">
      <c r="A147" s="26" t="s">
        <v>40</v>
      </c>
      <c r="B147" s="26" t="s">
        <v>136</v>
      </c>
      <c r="C147" s="27">
        <v>95242</v>
      </c>
      <c r="D147" s="27">
        <v>698</v>
      </c>
      <c r="E147" s="27">
        <v>239967</v>
      </c>
      <c r="F147" s="27">
        <v>71</v>
      </c>
      <c r="G147" s="27">
        <v>2111682</v>
      </c>
      <c r="H147" s="32">
        <v>0.73</v>
      </c>
      <c r="I147" s="32">
        <v>879.99</v>
      </c>
    </row>
    <row r="148" spans="1:9" hidden="1" outlineLevel="1">
      <c r="A148" s="33" t="s">
        <v>136</v>
      </c>
      <c r="B148" s="33" t="s">
        <v>272</v>
      </c>
      <c r="C148" s="34">
        <v>24977</v>
      </c>
      <c r="D148" s="34">
        <v>179</v>
      </c>
      <c r="E148" s="34">
        <v>62938</v>
      </c>
      <c r="F148" s="34">
        <v>22</v>
      </c>
      <c r="G148" s="34">
        <v>654324</v>
      </c>
      <c r="H148" s="35">
        <v>0.72</v>
      </c>
      <c r="I148" s="35">
        <v>1039.63</v>
      </c>
    </row>
    <row r="149" spans="1:9" hidden="1" outlineLevel="1">
      <c r="A149" s="33" t="s">
        <v>136</v>
      </c>
      <c r="B149" s="33" t="s">
        <v>273</v>
      </c>
      <c r="C149" s="34">
        <v>10861</v>
      </c>
      <c r="D149" s="34">
        <v>77</v>
      </c>
      <c r="E149" s="34">
        <v>27369</v>
      </c>
      <c r="F149" s="34">
        <v>8</v>
      </c>
      <c r="G149" s="34">
        <v>237936</v>
      </c>
      <c r="H149" s="35">
        <v>0.71</v>
      </c>
      <c r="I149" s="35">
        <v>869.36</v>
      </c>
    </row>
    <row r="150" spans="1:9" hidden="1" outlineLevel="1">
      <c r="A150" s="33" t="s">
        <v>136</v>
      </c>
      <c r="B150" s="33" t="s">
        <v>274</v>
      </c>
      <c r="C150" s="34">
        <v>9232</v>
      </c>
      <c r="D150" s="34">
        <v>73</v>
      </c>
      <c r="E150" s="34">
        <v>23258</v>
      </c>
      <c r="F150" s="34">
        <v>6</v>
      </c>
      <c r="G150" s="34">
        <v>178452</v>
      </c>
      <c r="H150" s="35">
        <v>0.79</v>
      </c>
      <c r="I150" s="35">
        <v>767.27</v>
      </c>
    </row>
    <row r="151" spans="1:9" hidden="1" outlineLevel="1">
      <c r="A151" s="33" t="s">
        <v>136</v>
      </c>
      <c r="B151" s="33" t="s">
        <v>275</v>
      </c>
      <c r="C151" s="34">
        <v>3798</v>
      </c>
      <c r="D151" s="34">
        <v>29</v>
      </c>
      <c r="E151" s="34">
        <v>9580</v>
      </c>
      <c r="F151" s="34">
        <v>0</v>
      </c>
      <c r="G151" s="34">
        <v>0</v>
      </c>
      <c r="H151" s="35">
        <v>0.76</v>
      </c>
      <c r="I151" s="35">
        <v>0</v>
      </c>
    </row>
    <row r="152" spans="1:9" hidden="1" outlineLevel="1">
      <c r="A152" s="33" t="s">
        <v>136</v>
      </c>
      <c r="B152" s="33" t="s">
        <v>276</v>
      </c>
      <c r="C152" s="34">
        <v>1304</v>
      </c>
      <c r="D152" s="34">
        <v>11</v>
      </c>
      <c r="E152" s="34">
        <v>3254</v>
      </c>
      <c r="F152" s="34">
        <v>0</v>
      </c>
      <c r="G152" s="34">
        <v>0</v>
      </c>
      <c r="H152" s="35">
        <v>0.84</v>
      </c>
      <c r="I152" s="35">
        <v>0</v>
      </c>
    </row>
    <row r="153" spans="1:9" hidden="1" outlineLevel="1">
      <c r="A153" s="33" t="s">
        <v>136</v>
      </c>
      <c r="B153" s="33" t="s">
        <v>277</v>
      </c>
      <c r="C153" s="34">
        <v>24977</v>
      </c>
      <c r="D153" s="34">
        <v>185</v>
      </c>
      <c r="E153" s="34">
        <v>62947</v>
      </c>
      <c r="F153" s="34">
        <v>24</v>
      </c>
      <c r="G153" s="34">
        <v>713808</v>
      </c>
      <c r="H153" s="35">
        <v>0.74</v>
      </c>
      <c r="I153" s="35">
        <v>1133.98</v>
      </c>
    </row>
    <row r="154" spans="1:9" hidden="1" outlineLevel="1">
      <c r="A154" s="33" t="s">
        <v>136</v>
      </c>
      <c r="B154" s="33" t="s">
        <v>278</v>
      </c>
      <c r="C154" s="34">
        <v>10859</v>
      </c>
      <c r="D154" s="34">
        <v>77</v>
      </c>
      <c r="E154" s="34">
        <v>27365</v>
      </c>
      <c r="F154" s="34">
        <v>5</v>
      </c>
      <c r="G154" s="34">
        <v>148710</v>
      </c>
      <c r="H154" s="35">
        <v>0.71</v>
      </c>
      <c r="I154" s="35">
        <v>543.4299999999999</v>
      </c>
    </row>
    <row r="155" spans="1:9" hidden="1" outlineLevel="1">
      <c r="A155" s="33" t="s">
        <v>136</v>
      </c>
      <c r="B155" s="33" t="s">
        <v>279</v>
      </c>
      <c r="C155" s="34">
        <v>9234</v>
      </c>
      <c r="D155" s="34">
        <v>67</v>
      </c>
      <c r="E155" s="34">
        <v>23256</v>
      </c>
      <c r="F155" s="34">
        <v>6</v>
      </c>
      <c r="G155" s="34">
        <v>178452</v>
      </c>
      <c r="H155" s="35">
        <v>0.73</v>
      </c>
      <c r="I155" s="35">
        <v>767.34</v>
      </c>
    </row>
    <row r="156" spans="1:9" collapsed="1">
      <c r="A156" s="26" t="s">
        <v>47</v>
      </c>
      <c r="B156" s="26" t="s">
        <v>136</v>
      </c>
      <c r="C156" s="27">
        <v>307921</v>
      </c>
      <c r="D156" s="27">
        <v>672</v>
      </c>
      <c r="E156" s="27">
        <v>209996</v>
      </c>
      <c r="F156" s="27">
        <v>48</v>
      </c>
      <c r="G156" s="27">
        <v>1092000</v>
      </c>
      <c r="H156" s="32">
        <v>0.22</v>
      </c>
      <c r="I156" s="32">
        <v>520.01</v>
      </c>
    </row>
    <row r="157" spans="1:9" hidden="1" outlineLevel="1">
      <c r="A157" s="33" t="s">
        <v>136</v>
      </c>
      <c r="B157" s="33" t="s">
        <v>280</v>
      </c>
      <c r="C157" s="34">
        <v>170653</v>
      </c>
      <c r="D157" s="34">
        <v>378</v>
      </c>
      <c r="E157" s="34">
        <v>116387</v>
      </c>
      <c r="F157" s="34">
        <v>30</v>
      </c>
      <c r="G157" s="34">
        <v>682500</v>
      </c>
      <c r="H157" s="35">
        <v>0.22</v>
      </c>
      <c r="I157" s="35">
        <v>586.41</v>
      </c>
    </row>
    <row r="158" spans="1:9" hidden="1" outlineLevel="1">
      <c r="A158" s="33" t="s">
        <v>136</v>
      </c>
      <c r="B158" s="33" t="s">
        <v>281</v>
      </c>
      <c r="C158" s="34">
        <v>74201</v>
      </c>
      <c r="D158" s="34">
        <v>156</v>
      </c>
      <c r="E158" s="34">
        <v>50598</v>
      </c>
      <c r="F158" s="34">
        <v>10</v>
      </c>
      <c r="G158" s="34">
        <v>227500</v>
      </c>
      <c r="H158" s="35">
        <v>0.21</v>
      </c>
      <c r="I158" s="35">
        <v>449.62</v>
      </c>
    </row>
    <row r="159" spans="1:9" hidden="1" outlineLevel="1">
      <c r="A159" s="33" t="s">
        <v>136</v>
      </c>
      <c r="B159" s="33" t="s">
        <v>282</v>
      </c>
      <c r="C159" s="34">
        <v>63067</v>
      </c>
      <c r="D159" s="34">
        <v>138</v>
      </c>
      <c r="E159" s="34">
        <v>43011</v>
      </c>
      <c r="F159" s="34">
        <v>8</v>
      </c>
      <c r="G159" s="34">
        <v>182000</v>
      </c>
      <c r="H159" s="35">
        <v>0.22</v>
      </c>
      <c r="I159" s="35">
        <v>423.15</v>
      </c>
    </row>
    <row r="160" spans="1:9" collapsed="1">
      <c r="A160" s="26" t="s">
        <v>41</v>
      </c>
      <c r="B160" s="26" t="s">
        <v>136</v>
      </c>
      <c r="C160" s="27">
        <v>95248</v>
      </c>
      <c r="D160" s="27">
        <v>910</v>
      </c>
      <c r="E160" s="27">
        <v>189821</v>
      </c>
      <c r="F160" s="27">
        <v>114</v>
      </c>
      <c r="G160" s="27">
        <v>1803252</v>
      </c>
      <c r="H160" s="32">
        <v>0.96</v>
      </c>
      <c r="I160" s="32">
        <v>949.97</v>
      </c>
    </row>
    <row r="161" spans="1:9" hidden="1" outlineLevel="1">
      <c r="A161" s="33" t="s">
        <v>136</v>
      </c>
      <c r="B161" s="33" t="s">
        <v>283</v>
      </c>
      <c r="C161" s="34">
        <v>12159</v>
      </c>
      <c r="D161" s="34">
        <v>125</v>
      </c>
      <c r="E161" s="34">
        <v>24259</v>
      </c>
      <c r="F161" s="34">
        <v>22</v>
      </c>
      <c r="G161" s="34">
        <v>347996</v>
      </c>
      <c r="H161" s="35">
        <v>1.03</v>
      </c>
      <c r="I161" s="35">
        <v>1434.5</v>
      </c>
    </row>
    <row r="162" spans="1:9" hidden="1" outlineLevel="1">
      <c r="A162" s="33" t="s">
        <v>136</v>
      </c>
      <c r="B162" s="33" t="s">
        <v>284</v>
      </c>
      <c r="C162" s="34">
        <v>5289</v>
      </c>
      <c r="D162" s="34">
        <v>49</v>
      </c>
      <c r="E162" s="34">
        <v>10542</v>
      </c>
      <c r="F162" s="34">
        <v>5</v>
      </c>
      <c r="G162" s="34">
        <v>79090</v>
      </c>
      <c r="H162" s="35">
        <v>0.93</v>
      </c>
      <c r="I162" s="35">
        <v>750.24</v>
      </c>
    </row>
    <row r="163" spans="1:9" hidden="1" outlineLevel="1">
      <c r="A163" s="33" t="s">
        <v>136</v>
      </c>
      <c r="B163" s="33" t="s">
        <v>285</v>
      </c>
      <c r="C163" s="34">
        <v>4507</v>
      </c>
      <c r="D163" s="34">
        <v>37</v>
      </c>
      <c r="E163" s="34">
        <v>8964</v>
      </c>
      <c r="F163" s="34">
        <v>5</v>
      </c>
      <c r="G163" s="34">
        <v>79090</v>
      </c>
      <c r="H163" s="35">
        <v>0.82</v>
      </c>
      <c r="I163" s="35">
        <v>882.3099999999999</v>
      </c>
    </row>
    <row r="164" spans="1:9" hidden="1" outlineLevel="1">
      <c r="A164" s="33" t="s">
        <v>136</v>
      </c>
      <c r="B164" s="33" t="s">
        <v>286</v>
      </c>
      <c r="C164" s="34">
        <v>1850</v>
      </c>
      <c r="D164" s="34">
        <v>14</v>
      </c>
      <c r="E164" s="34">
        <v>3698</v>
      </c>
      <c r="F164" s="34">
        <v>1</v>
      </c>
      <c r="G164" s="34">
        <v>15818</v>
      </c>
      <c r="H164" s="35">
        <v>0.76</v>
      </c>
      <c r="I164" s="35">
        <v>427.74</v>
      </c>
    </row>
    <row r="165" spans="1:9" hidden="1" outlineLevel="1">
      <c r="A165" s="33" t="s">
        <v>136</v>
      </c>
      <c r="B165" s="33" t="s">
        <v>287</v>
      </c>
      <c r="C165" s="34">
        <v>635</v>
      </c>
      <c r="D165" s="34">
        <v>5</v>
      </c>
      <c r="E165" s="34">
        <v>1204</v>
      </c>
      <c r="F165" s="34">
        <v>0</v>
      </c>
      <c r="G165" s="34">
        <v>0</v>
      </c>
      <c r="H165" s="35">
        <v>0.79</v>
      </c>
      <c r="I165" s="35">
        <v>0</v>
      </c>
    </row>
    <row r="166" spans="1:9" hidden="1" outlineLevel="1">
      <c r="A166" s="33" t="s">
        <v>136</v>
      </c>
      <c r="B166" s="33" t="s">
        <v>288</v>
      </c>
      <c r="C166" s="34">
        <v>12159</v>
      </c>
      <c r="D166" s="34">
        <v>120</v>
      </c>
      <c r="E166" s="34">
        <v>24264</v>
      </c>
      <c r="F166" s="34">
        <v>18</v>
      </c>
      <c r="G166" s="34">
        <v>284724</v>
      </c>
      <c r="H166" s="35">
        <v>0.99</v>
      </c>
      <c r="I166" s="35">
        <v>1173.44</v>
      </c>
    </row>
    <row r="167" spans="1:9" hidden="1" outlineLevel="1">
      <c r="A167" s="33" t="s">
        <v>136</v>
      </c>
      <c r="B167" s="33" t="s">
        <v>289</v>
      </c>
      <c r="C167" s="34">
        <v>5286</v>
      </c>
      <c r="D167" s="34">
        <v>46</v>
      </c>
      <c r="E167" s="34">
        <v>10547</v>
      </c>
      <c r="F167" s="34">
        <v>2</v>
      </c>
      <c r="G167" s="34">
        <v>31636</v>
      </c>
      <c r="H167" s="35">
        <v>0.87</v>
      </c>
      <c r="I167" s="35">
        <v>299.95</v>
      </c>
    </row>
    <row r="168" spans="1:9" hidden="1" outlineLevel="1">
      <c r="A168" s="33" t="s">
        <v>136</v>
      </c>
      <c r="B168" s="33" t="s">
        <v>290</v>
      </c>
      <c r="C168" s="34">
        <v>4496</v>
      </c>
      <c r="D168" s="34">
        <v>49</v>
      </c>
      <c r="E168" s="34">
        <v>8968</v>
      </c>
      <c r="F168" s="34">
        <v>5</v>
      </c>
      <c r="G168" s="34">
        <v>79090</v>
      </c>
      <c r="H168" s="35">
        <v>1.09</v>
      </c>
      <c r="I168" s="35">
        <v>881.91</v>
      </c>
    </row>
    <row r="169" spans="1:9" hidden="1" outlineLevel="1">
      <c r="A169" s="33" t="s">
        <v>136</v>
      </c>
      <c r="B169" s="33" t="s">
        <v>291</v>
      </c>
      <c r="C169" s="34">
        <v>1855</v>
      </c>
      <c r="D169" s="34">
        <v>21</v>
      </c>
      <c r="E169" s="34">
        <v>3687</v>
      </c>
      <c r="F169" s="34">
        <v>2</v>
      </c>
      <c r="G169" s="34">
        <v>31636</v>
      </c>
      <c r="H169" s="35">
        <v>1.13</v>
      </c>
      <c r="I169" s="35">
        <v>858.04</v>
      </c>
    </row>
    <row r="170" spans="1:9" hidden="1" outlineLevel="1">
      <c r="A170" s="33" t="s">
        <v>136</v>
      </c>
      <c r="B170" s="33" t="s">
        <v>292</v>
      </c>
      <c r="C170" s="34">
        <v>636</v>
      </c>
      <c r="D170" s="34">
        <v>8</v>
      </c>
      <c r="E170" s="34">
        <v>1226</v>
      </c>
      <c r="F170" s="34">
        <v>0</v>
      </c>
      <c r="G170" s="34">
        <v>0</v>
      </c>
      <c r="H170" s="35">
        <v>1.26</v>
      </c>
      <c r="I170" s="35">
        <v>0</v>
      </c>
    </row>
    <row r="171" spans="1:9" hidden="1" outlineLevel="1">
      <c r="A171" s="33" t="s">
        <v>136</v>
      </c>
      <c r="B171" s="33" t="s">
        <v>293</v>
      </c>
      <c r="C171" s="34">
        <v>12167</v>
      </c>
      <c r="D171" s="34">
        <v>112</v>
      </c>
      <c r="E171" s="34">
        <v>24268</v>
      </c>
      <c r="F171" s="34">
        <v>20</v>
      </c>
      <c r="G171" s="34">
        <v>316360</v>
      </c>
      <c r="H171" s="35">
        <v>0.92</v>
      </c>
      <c r="I171" s="35">
        <v>1303.61</v>
      </c>
    </row>
    <row r="172" spans="1:9" hidden="1" outlineLevel="1">
      <c r="A172" s="33" t="s">
        <v>136</v>
      </c>
      <c r="B172" s="33" t="s">
        <v>294</v>
      </c>
      <c r="C172" s="34">
        <v>5284</v>
      </c>
      <c r="D172" s="34">
        <v>52</v>
      </c>
      <c r="E172" s="34">
        <v>10557</v>
      </c>
      <c r="F172" s="34">
        <v>11</v>
      </c>
      <c r="G172" s="34">
        <v>173998</v>
      </c>
      <c r="H172" s="35">
        <v>0.98</v>
      </c>
      <c r="I172" s="35">
        <v>1648.18</v>
      </c>
    </row>
    <row r="173" spans="1:9" hidden="1" outlineLevel="1">
      <c r="A173" s="33" t="s">
        <v>136</v>
      </c>
      <c r="B173" s="33" t="s">
        <v>295</v>
      </c>
      <c r="C173" s="34">
        <v>4498</v>
      </c>
      <c r="D173" s="34">
        <v>43</v>
      </c>
      <c r="E173" s="34">
        <v>8964</v>
      </c>
      <c r="F173" s="34">
        <v>1</v>
      </c>
      <c r="G173" s="34">
        <v>15818</v>
      </c>
      <c r="H173" s="35">
        <v>0.96</v>
      </c>
      <c r="I173" s="35">
        <v>176.46</v>
      </c>
    </row>
    <row r="174" spans="1:9" hidden="1" outlineLevel="1">
      <c r="A174" s="33" t="s">
        <v>136</v>
      </c>
      <c r="B174" s="33" t="s">
        <v>296</v>
      </c>
      <c r="C174" s="34">
        <v>1850</v>
      </c>
      <c r="D174" s="34">
        <v>15</v>
      </c>
      <c r="E174" s="34">
        <v>3672</v>
      </c>
      <c r="F174" s="34">
        <v>0</v>
      </c>
      <c r="G174" s="34">
        <v>0</v>
      </c>
      <c r="H174" s="35">
        <v>0.8100000000000001</v>
      </c>
      <c r="I174" s="35">
        <v>0</v>
      </c>
    </row>
    <row r="175" spans="1:9" hidden="1" outlineLevel="1">
      <c r="A175" s="33" t="s">
        <v>136</v>
      </c>
      <c r="B175" s="33" t="s">
        <v>297</v>
      </c>
      <c r="C175" s="34">
        <v>638</v>
      </c>
      <c r="D175" s="34">
        <v>4</v>
      </c>
      <c r="E175" s="34">
        <v>1218</v>
      </c>
      <c r="F175" s="34">
        <v>0</v>
      </c>
      <c r="G175" s="34">
        <v>0</v>
      </c>
      <c r="H175" s="35">
        <v>0.63</v>
      </c>
      <c r="I175" s="35">
        <v>0</v>
      </c>
    </row>
    <row r="176" spans="1:9" hidden="1" outlineLevel="1">
      <c r="A176" s="33" t="s">
        <v>136</v>
      </c>
      <c r="B176" s="33" t="s">
        <v>298</v>
      </c>
      <c r="C176" s="34">
        <v>12163</v>
      </c>
      <c r="D176" s="34">
        <v>114</v>
      </c>
      <c r="E176" s="34">
        <v>24261</v>
      </c>
      <c r="F176" s="34">
        <v>13</v>
      </c>
      <c r="G176" s="34">
        <v>205634</v>
      </c>
      <c r="H176" s="35">
        <v>0.9399999999999999</v>
      </c>
      <c r="I176" s="35">
        <v>847.59</v>
      </c>
    </row>
    <row r="177" spans="1:9" hidden="1" outlineLevel="1">
      <c r="A177" s="33" t="s">
        <v>136</v>
      </c>
      <c r="B177" s="33" t="s">
        <v>299</v>
      </c>
      <c r="C177" s="34">
        <v>5281</v>
      </c>
      <c r="D177" s="34">
        <v>48</v>
      </c>
      <c r="E177" s="34">
        <v>10552</v>
      </c>
      <c r="F177" s="34">
        <v>5</v>
      </c>
      <c r="G177" s="34">
        <v>79090</v>
      </c>
      <c r="H177" s="35">
        <v>0.91</v>
      </c>
      <c r="I177" s="35">
        <v>749.53</v>
      </c>
    </row>
    <row r="178" spans="1:9" hidden="1" outlineLevel="1">
      <c r="A178" s="33" t="s">
        <v>136</v>
      </c>
      <c r="B178" s="33" t="s">
        <v>300</v>
      </c>
      <c r="C178" s="34">
        <v>4495</v>
      </c>
      <c r="D178" s="34">
        <v>48</v>
      </c>
      <c r="E178" s="34">
        <v>8970</v>
      </c>
      <c r="F178" s="34">
        <v>4</v>
      </c>
      <c r="G178" s="34">
        <v>63272</v>
      </c>
      <c r="H178" s="35">
        <v>1.07</v>
      </c>
      <c r="I178" s="35">
        <v>705.37</v>
      </c>
    </row>
    <row r="179" spans="1:9" collapsed="1">
      <c r="A179" s="26" t="s">
        <v>42</v>
      </c>
      <c r="B179" s="26" t="s">
        <v>136</v>
      </c>
      <c r="C179" s="27">
        <v>27768</v>
      </c>
      <c r="D179" s="27">
        <v>176</v>
      </c>
      <c r="E179" s="27">
        <v>173769</v>
      </c>
      <c r="F179" s="27">
        <v>0</v>
      </c>
      <c r="G179" s="27">
        <v>0</v>
      </c>
      <c r="H179" s="32">
        <v>0.63</v>
      </c>
      <c r="I179" s="32">
        <v>0</v>
      </c>
    </row>
    <row r="180" spans="1:9" hidden="1" outlineLevel="1">
      <c r="A180" s="33" t="s">
        <v>136</v>
      </c>
      <c r="B180" s="33" t="s">
        <v>301</v>
      </c>
      <c r="C180" s="34">
        <v>5090</v>
      </c>
      <c r="D180" s="34">
        <v>31</v>
      </c>
      <c r="E180" s="34">
        <v>32102</v>
      </c>
      <c r="F180" s="34">
        <v>0</v>
      </c>
      <c r="G180" s="34">
        <v>0</v>
      </c>
      <c r="H180" s="35">
        <v>0.61</v>
      </c>
      <c r="I180" s="35">
        <v>0</v>
      </c>
    </row>
    <row r="181" spans="1:9" hidden="1" outlineLevel="1">
      <c r="A181" s="33" t="s">
        <v>136</v>
      </c>
      <c r="B181" s="33" t="s">
        <v>302</v>
      </c>
      <c r="C181" s="34">
        <v>2212</v>
      </c>
      <c r="D181" s="34">
        <v>12</v>
      </c>
      <c r="E181" s="34">
        <v>13942</v>
      </c>
      <c r="F181" s="34">
        <v>0</v>
      </c>
      <c r="G181" s="34">
        <v>0</v>
      </c>
      <c r="H181" s="35">
        <v>0.54</v>
      </c>
      <c r="I181" s="35">
        <v>0</v>
      </c>
    </row>
    <row r="182" spans="1:9" hidden="1" outlineLevel="1">
      <c r="A182" s="33" t="s">
        <v>136</v>
      </c>
      <c r="B182" s="33" t="s">
        <v>303</v>
      </c>
      <c r="C182" s="34">
        <v>1874</v>
      </c>
      <c r="D182" s="34">
        <v>13</v>
      </c>
      <c r="E182" s="34">
        <v>11834</v>
      </c>
      <c r="F182" s="34">
        <v>0</v>
      </c>
      <c r="G182" s="34">
        <v>0</v>
      </c>
      <c r="H182" s="35">
        <v>0.6899999999999999</v>
      </c>
      <c r="I182" s="35">
        <v>0</v>
      </c>
    </row>
    <row r="183" spans="1:9" hidden="1" outlineLevel="1">
      <c r="A183" s="33" t="s">
        <v>136</v>
      </c>
      <c r="B183" s="33" t="s">
        <v>304</v>
      </c>
      <c r="C183" s="34">
        <v>777</v>
      </c>
      <c r="D183" s="34">
        <v>3</v>
      </c>
      <c r="E183" s="34">
        <v>4735</v>
      </c>
      <c r="F183" s="34">
        <v>0</v>
      </c>
      <c r="G183" s="34">
        <v>0</v>
      </c>
      <c r="H183" s="35">
        <v>0.39</v>
      </c>
      <c r="I183" s="35">
        <v>0</v>
      </c>
    </row>
    <row r="184" spans="1:9" hidden="1" outlineLevel="1">
      <c r="A184" s="33" t="s">
        <v>136</v>
      </c>
      <c r="B184" s="33" t="s">
        <v>305</v>
      </c>
      <c r="C184" s="34">
        <v>270</v>
      </c>
      <c r="D184" s="34">
        <v>0</v>
      </c>
      <c r="E184" s="34">
        <v>1339</v>
      </c>
      <c r="F184" s="34">
        <v>0</v>
      </c>
      <c r="G184" s="34">
        <v>0</v>
      </c>
      <c r="H184" s="35">
        <v>0</v>
      </c>
      <c r="I184" s="35">
        <v>0</v>
      </c>
    </row>
    <row r="185" spans="1:9" hidden="1" outlineLevel="1">
      <c r="A185" s="33" t="s">
        <v>136</v>
      </c>
      <c r="B185" s="33" t="s">
        <v>306</v>
      </c>
      <c r="C185" s="34">
        <v>5093</v>
      </c>
      <c r="D185" s="34">
        <v>35</v>
      </c>
      <c r="E185" s="34">
        <v>32098</v>
      </c>
      <c r="F185" s="34">
        <v>0</v>
      </c>
      <c r="G185" s="34">
        <v>0</v>
      </c>
      <c r="H185" s="35">
        <v>0.6899999999999999</v>
      </c>
      <c r="I185" s="35">
        <v>0</v>
      </c>
    </row>
    <row r="186" spans="1:9" hidden="1" outlineLevel="1">
      <c r="A186" s="33" t="s">
        <v>136</v>
      </c>
      <c r="B186" s="33" t="s">
        <v>307</v>
      </c>
      <c r="C186" s="34">
        <v>2223</v>
      </c>
      <c r="D186" s="34">
        <v>15</v>
      </c>
      <c r="E186" s="34">
        <v>13936</v>
      </c>
      <c r="F186" s="34">
        <v>0</v>
      </c>
      <c r="G186" s="34">
        <v>0</v>
      </c>
      <c r="H186" s="35">
        <v>0.67</v>
      </c>
      <c r="I186" s="35">
        <v>0</v>
      </c>
    </row>
    <row r="187" spans="1:9" hidden="1" outlineLevel="1">
      <c r="A187" s="33" t="s">
        <v>136</v>
      </c>
      <c r="B187" s="33" t="s">
        <v>308</v>
      </c>
      <c r="C187" s="34">
        <v>1889</v>
      </c>
      <c r="D187" s="34">
        <v>15</v>
      </c>
      <c r="E187" s="34">
        <v>11847</v>
      </c>
      <c r="F187" s="34">
        <v>0</v>
      </c>
      <c r="G187" s="34">
        <v>0</v>
      </c>
      <c r="H187" s="35">
        <v>0.79</v>
      </c>
      <c r="I187" s="35">
        <v>0</v>
      </c>
    </row>
    <row r="188" spans="1:9" hidden="1" outlineLevel="1">
      <c r="A188" s="33" t="s">
        <v>136</v>
      </c>
      <c r="B188" s="33" t="s">
        <v>309</v>
      </c>
      <c r="C188" s="34">
        <v>767</v>
      </c>
      <c r="D188" s="34">
        <v>8</v>
      </c>
      <c r="E188" s="34">
        <v>4664</v>
      </c>
      <c r="F188" s="34">
        <v>0</v>
      </c>
      <c r="G188" s="34">
        <v>0</v>
      </c>
      <c r="H188" s="35">
        <v>1.04</v>
      </c>
      <c r="I188" s="35">
        <v>0</v>
      </c>
    </row>
    <row r="189" spans="1:9" hidden="1" outlineLevel="1">
      <c r="A189" s="33" t="s">
        <v>136</v>
      </c>
      <c r="B189" s="33" t="s">
        <v>310</v>
      </c>
      <c r="C189" s="34">
        <v>261</v>
      </c>
      <c r="D189" s="34">
        <v>1</v>
      </c>
      <c r="E189" s="34">
        <v>1229</v>
      </c>
      <c r="F189" s="34">
        <v>0</v>
      </c>
      <c r="G189" s="34">
        <v>0</v>
      </c>
      <c r="H189" s="35">
        <v>0.38</v>
      </c>
      <c r="I189" s="35">
        <v>0</v>
      </c>
    </row>
    <row r="190" spans="1:9" hidden="1" outlineLevel="1">
      <c r="A190" s="33" t="s">
        <v>136</v>
      </c>
      <c r="B190" s="33" t="s">
        <v>311</v>
      </c>
      <c r="C190" s="34">
        <v>5098</v>
      </c>
      <c r="D190" s="34">
        <v>29</v>
      </c>
      <c r="E190" s="34">
        <v>32097</v>
      </c>
      <c r="F190" s="34">
        <v>0</v>
      </c>
      <c r="G190" s="34">
        <v>0</v>
      </c>
      <c r="H190" s="35">
        <v>0.57</v>
      </c>
      <c r="I190" s="35">
        <v>0</v>
      </c>
    </row>
    <row r="191" spans="1:9" hidden="1" outlineLevel="1">
      <c r="A191" s="33" t="s">
        <v>136</v>
      </c>
      <c r="B191" s="33" t="s">
        <v>312</v>
      </c>
      <c r="C191" s="34">
        <v>2214</v>
      </c>
      <c r="D191" s="34">
        <v>14</v>
      </c>
      <c r="E191" s="34">
        <v>13946</v>
      </c>
      <c r="F191" s="34">
        <v>0</v>
      </c>
      <c r="G191" s="34">
        <v>0</v>
      </c>
      <c r="H191" s="35">
        <v>0.63</v>
      </c>
      <c r="I191" s="35">
        <v>0</v>
      </c>
    </row>
    <row r="192" spans="1:9" collapsed="1">
      <c r="A192" s="26" t="s">
        <v>49</v>
      </c>
      <c r="B192" s="26" t="s">
        <v>136</v>
      </c>
      <c r="C192" s="27">
        <v>71795</v>
      </c>
      <c r="D192" s="27">
        <v>542</v>
      </c>
      <c r="E192" s="27">
        <v>139995</v>
      </c>
      <c r="F192" s="27">
        <v>22</v>
      </c>
      <c r="G192" s="27">
        <v>433994</v>
      </c>
      <c r="H192" s="32">
        <v>0.75</v>
      </c>
      <c r="I192" s="32">
        <v>310.01</v>
      </c>
    </row>
    <row r="193" spans="1:9" hidden="1" outlineLevel="1">
      <c r="A193" s="33" t="s">
        <v>136</v>
      </c>
      <c r="B193" s="33" t="s">
        <v>313</v>
      </c>
      <c r="C193" s="34">
        <v>50040</v>
      </c>
      <c r="D193" s="34">
        <v>373</v>
      </c>
      <c r="E193" s="34">
        <v>97573</v>
      </c>
      <c r="F193" s="34">
        <v>16</v>
      </c>
      <c r="G193" s="34">
        <v>315632</v>
      </c>
      <c r="H193" s="35">
        <v>0.75</v>
      </c>
      <c r="I193" s="35">
        <v>323.48</v>
      </c>
    </row>
    <row r="194" spans="1:9" hidden="1" outlineLevel="1">
      <c r="A194" s="33" t="s">
        <v>136</v>
      </c>
      <c r="B194" s="33" t="s">
        <v>314</v>
      </c>
      <c r="C194" s="34">
        <v>21755</v>
      </c>
      <c r="D194" s="34">
        <v>169</v>
      </c>
      <c r="E194" s="34">
        <v>42422</v>
      </c>
      <c r="F194" s="34">
        <v>6</v>
      </c>
      <c r="G194" s="34">
        <v>118362</v>
      </c>
      <c r="H194" s="35">
        <v>0.78</v>
      </c>
      <c r="I194" s="35">
        <v>279.01</v>
      </c>
    </row>
    <row r="195" spans="1:9" collapsed="1">
      <c r="A195" s="26" t="s">
        <v>48</v>
      </c>
      <c r="B195" s="26" t="s">
        <v>136</v>
      </c>
      <c r="C195" s="27">
        <v>28846</v>
      </c>
      <c r="D195" s="27">
        <v>460</v>
      </c>
      <c r="E195" s="27">
        <v>120000</v>
      </c>
      <c r="F195" s="27">
        <v>24</v>
      </c>
      <c r="G195" s="27">
        <v>306000</v>
      </c>
      <c r="H195" s="32">
        <v>1.59</v>
      </c>
      <c r="I195" s="32">
        <v>255</v>
      </c>
    </row>
    <row r="196" spans="1:9" hidden="1" outlineLevel="1">
      <c r="A196" s="33" t="s">
        <v>136</v>
      </c>
      <c r="B196" s="33" t="s">
        <v>315</v>
      </c>
      <c r="C196" s="34">
        <v>20105</v>
      </c>
      <c r="D196" s="34">
        <v>323</v>
      </c>
      <c r="E196" s="34">
        <v>83637</v>
      </c>
      <c r="F196" s="34">
        <v>19</v>
      </c>
      <c r="G196" s="34">
        <v>242250</v>
      </c>
      <c r="H196" s="35">
        <v>1.61</v>
      </c>
      <c r="I196" s="35">
        <v>289.64</v>
      </c>
    </row>
    <row r="197" spans="1:9" hidden="1" outlineLevel="1">
      <c r="A197" s="33" t="s">
        <v>136</v>
      </c>
      <c r="B197" s="33" t="s">
        <v>316</v>
      </c>
      <c r="C197" s="34">
        <v>8741</v>
      </c>
      <c r="D197" s="34">
        <v>137</v>
      </c>
      <c r="E197" s="34">
        <v>36363</v>
      </c>
      <c r="F197" s="34">
        <v>5</v>
      </c>
      <c r="G197" s="34">
        <v>63750</v>
      </c>
      <c r="H197" s="35">
        <v>1.57</v>
      </c>
      <c r="I197" s="35">
        <v>175.32</v>
      </c>
    </row>
    <row r="198" spans="1:9" collapsed="1">
      <c r="A198" s="26" t="s">
        <v>50</v>
      </c>
      <c r="B198" s="26" t="s">
        <v>136</v>
      </c>
      <c r="C198" s="27">
        <v>32369</v>
      </c>
      <c r="D198" s="27">
        <v>0</v>
      </c>
      <c r="E198" s="27">
        <v>0</v>
      </c>
      <c r="F198" s="27">
        <v>0</v>
      </c>
      <c r="G198" s="27">
        <v>0</v>
      </c>
      <c r="H198" s="32">
        <v>0</v>
      </c>
      <c r="I198" s="32">
        <v>0</v>
      </c>
    </row>
    <row r="199" spans="1:9" hidden="1" outlineLevel="1">
      <c r="A199" s="33" t="s">
        <v>136</v>
      </c>
      <c r="B199" s="33" t="s">
        <v>317</v>
      </c>
      <c r="C199" s="34">
        <v>17940</v>
      </c>
      <c r="D199" s="34">
        <v>0</v>
      </c>
      <c r="E199" s="34">
        <v>0</v>
      </c>
      <c r="F199" s="34">
        <v>0</v>
      </c>
      <c r="G199" s="34">
        <v>0</v>
      </c>
      <c r="H199" s="35">
        <v>0</v>
      </c>
      <c r="I199" s="35">
        <v>0</v>
      </c>
    </row>
    <row r="200" spans="1:9" hidden="1" outlineLevel="1">
      <c r="A200" s="33" t="s">
        <v>136</v>
      </c>
      <c r="B200" s="33" t="s">
        <v>318</v>
      </c>
      <c r="C200" s="34">
        <v>7800</v>
      </c>
      <c r="D200" s="34">
        <v>0</v>
      </c>
      <c r="E200" s="34">
        <v>0</v>
      </c>
      <c r="F200" s="34">
        <v>0</v>
      </c>
      <c r="G200" s="34">
        <v>0</v>
      </c>
      <c r="H200" s="35">
        <v>0</v>
      </c>
      <c r="I200" s="35">
        <v>0</v>
      </c>
    </row>
    <row r="201" spans="1:9" hidden="1" outlineLevel="1">
      <c r="A201" s="33" t="s">
        <v>136</v>
      </c>
      <c r="B201" s="33" t="s">
        <v>319</v>
      </c>
      <c r="C201" s="34">
        <v>6629</v>
      </c>
      <c r="D201" s="34">
        <v>0</v>
      </c>
      <c r="E201" s="34">
        <v>0</v>
      </c>
      <c r="F201" s="34">
        <v>0</v>
      </c>
      <c r="G201" s="34">
        <v>0</v>
      </c>
      <c r="H201" s="35">
        <v>0</v>
      </c>
      <c r="I201" s="35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7109375" customWidth="1"/>
    <col min="2" max="5" width="17.7109375" customWidth="1"/>
    <col min="6" max="7" width="13.7109375" customWidth="1"/>
  </cols>
  <sheetData>
    <row r="1" spans="1:7" ht="24" customHeight="1">
      <c r="A1" s="25" t="s">
        <v>424</v>
      </c>
    </row>
    <row r="3" spans="1:7">
      <c r="A3" s="14" t="s">
        <v>425</v>
      </c>
      <c r="B3" s="14" t="s">
        <v>3</v>
      </c>
      <c r="C3" s="14" t="s">
        <v>99</v>
      </c>
      <c r="D3" s="14" t="s">
        <v>123</v>
      </c>
      <c r="E3" s="14" t="s">
        <v>407</v>
      </c>
      <c r="F3" s="14" t="s">
        <v>12</v>
      </c>
      <c r="G3" s="14" t="s">
        <v>13</v>
      </c>
    </row>
    <row r="4" spans="1:7">
      <c r="A4" s="9" t="s">
        <v>426</v>
      </c>
      <c r="B4" s="29">
        <v>10629061</v>
      </c>
      <c r="C4" s="29">
        <v>54492051</v>
      </c>
      <c r="D4" s="30">
        <v>513</v>
      </c>
      <c r="E4" s="29">
        <v>0</v>
      </c>
      <c r="F4" s="29">
        <v>0</v>
      </c>
      <c r="G4" s="36">
        <v>0</v>
      </c>
    </row>
    <row r="5" spans="1:7">
      <c r="A5" s="9" t="s">
        <v>427</v>
      </c>
      <c r="B5" s="29">
        <v>11909642</v>
      </c>
      <c r="C5" s="29">
        <v>62552383</v>
      </c>
      <c r="D5" s="30">
        <v>525</v>
      </c>
      <c r="E5" s="29">
        <v>0</v>
      </c>
      <c r="F5" s="29">
        <v>0</v>
      </c>
      <c r="G5" s="36">
        <v>0</v>
      </c>
    </row>
    <row r="6" spans="1:7">
      <c r="A6" s="9" t="s">
        <v>428</v>
      </c>
      <c r="B6" s="29">
        <v>11933424</v>
      </c>
      <c r="C6" s="29">
        <v>66298061</v>
      </c>
      <c r="D6" s="30">
        <v>556</v>
      </c>
      <c r="E6" s="29">
        <v>110726121</v>
      </c>
      <c r="F6" s="29">
        <v>3387</v>
      </c>
      <c r="G6" s="36">
        <v>0.5987571893717833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N32"/>
  <sheetViews>
    <sheetView workbookViewId="0"/>
  </sheetViews>
  <sheetFormatPr defaultRowHeight="15"/>
  <sheetData>
    <row r="1" spans="1:14">
      <c r="A1" t="s">
        <v>110</v>
      </c>
      <c r="B1" t="s">
        <v>1</v>
      </c>
      <c r="C1" t="s">
        <v>2</v>
      </c>
      <c r="D1" t="s">
        <v>3</v>
      </c>
      <c r="E1" t="s">
        <v>4</v>
      </c>
      <c r="F1" t="s">
        <v>6</v>
      </c>
      <c r="G1" t="s">
        <v>5</v>
      </c>
      <c r="H1" t="s">
        <v>7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</row>
    <row r="2" spans="1:14">
      <c r="A2">
        <v>20260701</v>
      </c>
      <c r="B2">
        <v>107409</v>
      </c>
      <c r="C2">
        <v>894</v>
      </c>
      <c r="D2">
        <v>368443</v>
      </c>
      <c r="E2">
        <v>59</v>
      </c>
      <c r="F2">
        <v>1438382</v>
      </c>
      <c r="G2">
        <v>61</v>
      </c>
      <c r="H2">
        <v>2054833</v>
      </c>
      <c r="I2">
        <v>0.83</v>
      </c>
      <c r="J2">
        <v>6.6</v>
      </c>
      <c r="K2">
        <v>6.82</v>
      </c>
      <c r="L2">
        <v>390.39</v>
      </c>
      <c r="M2">
        <v>557.71</v>
      </c>
      <c r="N2">
        <v>412.13</v>
      </c>
    </row>
    <row r="3" spans="1:14">
      <c r="A3">
        <v>20260702</v>
      </c>
      <c r="B3">
        <v>94764</v>
      </c>
      <c r="C3">
        <v>812</v>
      </c>
      <c r="D3">
        <v>325117</v>
      </c>
      <c r="E3">
        <v>48</v>
      </c>
      <c r="F3">
        <v>1078516</v>
      </c>
      <c r="G3">
        <v>48</v>
      </c>
      <c r="H3">
        <v>1540737</v>
      </c>
      <c r="I3">
        <v>0.86</v>
      </c>
      <c r="J3">
        <v>5.91</v>
      </c>
      <c r="K3">
        <v>5.91</v>
      </c>
      <c r="L3">
        <v>331.73</v>
      </c>
      <c r="M3">
        <v>473.9</v>
      </c>
      <c r="N3">
        <v>400.39</v>
      </c>
    </row>
    <row r="4" spans="1:14">
      <c r="A4">
        <v>20260703</v>
      </c>
      <c r="B4">
        <v>105116</v>
      </c>
      <c r="C4">
        <v>857</v>
      </c>
      <c r="D4">
        <v>360663</v>
      </c>
      <c r="E4">
        <v>58</v>
      </c>
      <c r="F4">
        <v>1450720</v>
      </c>
      <c r="G4">
        <v>60</v>
      </c>
      <c r="H4">
        <v>2072462</v>
      </c>
      <c r="I4">
        <v>0.82</v>
      </c>
      <c r="J4">
        <v>6.77</v>
      </c>
      <c r="K4">
        <v>7</v>
      </c>
      <c r="L4">
        <v>402.24</v>
      </c>
      <c r="M4">
        <v>574.63</v>
      </c>
      <c r="N4">
        <v>420.84</v>
      </c>
    </row>
    <row r="5" spans="1:14">
      <c r="A5">
        <v>20260704</v>
      </c>
      <c r="B5">
        <v>135522</v>
      </c>
      <c r="C5">
        <v>1140</v>
      </c>
      <c r="D5">
        <v>464982</v>
      </c>
      <c r="E5">
        <v>78</v>
      </c>
      <c r="F5">
        <v>1936043</v>
      </c>
      <c r="G5">
        <v>82</v>
      </c>
      <c r="H5">
        <v>2765772</v>
      </c>
      <c r="I5">
        <v>0.84</v>
      </c>
      <c r="J5">
        <v>6.84</v>
      </c>
      <c r="K5">
        <v>7.19</v>
      </c>
      <c r="L5">
        <v>416.37</v>
      </c>
      <c r="M5">
        <v>594.8099999999999</v>
      </c>
      <c r="N5">
        <v>407.88</v>
      </c>
    </row>
    <row r="6" spans="1:14">
      <c r="A6">
        <v>20260705</v>
      </c>
      <c r="B6">
        <v>140622</v>
      </c>
      <c r="C6">
        <v>1156</v>
      </c>
      <c r="D6">
        <v>482534</v>
      </c>
      <c r="E6">
        <v>80</v>
      </c>
      <c r="F6">
        <v>2184920</v>
      </c>
      <c r="G6">
        <v>89</v>
      </c>
      <c r="H6">
        <v>3121314</v>
      </c>
      <c r="I6">
        <v>0.82</v>
      </c>
      <c r="J6">
        <v>6.92</v>
      </c>
      <c r="K6">
        <v>7.7</v>
      </c>
      <c r="L6">
        <v>452.8</v>
      </c>
      <c r="M6">
        <v>646.86</v>
      </c>
      <c r="N6">
        <v>417.42</v>
      </c>
    </row>
    <row r="7" spans="1:14">
      <c r="A7">
        <v>20260706</v>
      </c>
      <c r="B7">
        <v>98378</v>
      </c>
      <c r="C7">
        <v>829</v>
      </c>
      <c r="D7">
        <v>337462</v>
      </c>
      <c r="E7">
        <v>56</v>
      </c>
      <c r="F7">
        <v>1275952</v>
      </c>
      <c r="G7">
        <v>57</v>
      </c>
      <c r="H7">
        <v>1822789</v>
      </c>
      <c r="I7">
        <v>0.84</v>
      </c>
      <c r="J7">
        <v>6.76</v>
      </c>
      <c r="K7">
        <v>6.88</v>
      </c>
      <c r="L7">
        <v>378.1</v>
      </c>
      <c r="M7">
        <v>540.15</v>
      </c>
      <c r="N7">
        <v>407.07</v>
      </c>
    </row>
    <row r="8" spans="1:14">
      <c r="A8">
        <v>20260707</v>
      </c>
      <c r="B8">
        <v>108040</v>
      </c>
      <c r="C8">
        <v>900</v>
      </c>
      <c r="D8">
        <v>370763</v>
      </c>
      <c r="E8">
        <v>65</v>
      </c>
      <c r="F8">
        <v>1577637</v>
      </c>
      <c r="G8">
        <v>69</v>
      </c>
      <c r="H8">
        <v>2253762</v>
      </c>
      <c r="I8">
        <v>0.83</v>
      </c>
      <c r="J8">
        <v>7.22</v>
      </c>
      <c r="K8">
        <v>7.67</v>
      </c>
      <c r="L8">
        <v>425.51</v>
      </c>
      <c r="M8">
        <v>607.87</v>
      </c>
      <c r="N8">
        <v>411.96</v>
      </c>
    </row>
    <row r="9" spans="1:14">
      <c r="A9">
        <v>20260708</v>
      </c>
      <c r="B9">
        <v>108106</v>
      </c>
      <c r="C9">
        <v>898</v>
      </c>
      <c r="D9">
        <v>370960</v>
      </c>
      <c r="E9">
        <v>60</v>
      </c>
      <c r="F9">
        <v>1498435</v>
      </c>
      <c r="G9">
        <v>64</v>
      </c>
      <c r="H9">
        <v>2140624</v>
      </c>
      <c r="I9">
        <v>0.83</v>
      </c>
      <c r="J9">
        <v>6.68</v>
      </c>
      <c r="K9">
        <v>7.13</v>
      </c>
      <c r="L9">
        <v>403.93</v>
      </c>
      <c r="M9">
        <v>577.05</v>
      </c>
      <c r="N9">
        <v>413.1</v>
      </c>
    </row>
    <row r="10" spans="1:14">
      <c r="A10">
        <v>20260709</v>
      </c>
      <c r="B10">
        <v>89753</v>
      </c>
      <c r="C10">
        <v>741</v>
      </c>
      <c r="D10">
        <v>307881</v>
      </c>
      <c r="E10">
        <v>58</v>
      </c>
      <c r="F10">
        <v>1347105</v>
      </c>
      <c r="G10">
        <v>59</v>
      </c>
      <c r="H10">
        <v>1924437</v>
      </c>
      <c r="I10">
        <v>0.83</v>
      </c>
      <c r="J10">
        <v>7.83</v>
      </c>
      <c r="K10">
        <v>7.96</v>
      </c>
      <c r="L10">
        <v>437.54</v>
      </c>
      <c r="M10">
        <v>625.0599999999999</v>
      </c>
      <c r="N10">
        <v>415.49</v>
      </c>
    </row>
    <row r="11" spans="1:14">
      <c r="A11">
        <v>20260710</v>
      </c>
      <c r="B11">
        <v>95954</v>
      </c>
      <c r="C11">
        <v>787</v>
      </c>
      <c r="D11">
        <v>329236</v>
      </c>
      <c r="E11">
        <v>48</v>
      </c>
      <c r="F11">
        <v>1156013</v>
      </c>
      <c r="G11">
        <v>49</v>
      </c>
      <c r="H11">
        <v>1651452</v>
      </c>
      <c r="I11">
        <v>0.82</v>
      </c>
      <c r="J11">
        <v>6.1</v>
      </c>
      <c r="K11">
        <v>6.23</v>
      </c>
      <c r="L11">
        <v>351.12</v>
      </c>
      <c r="M11">
        <v>501.6</v>
      </c>
      <c r="N11">
        <v>418.34</v>
      </c>
    </row>
    <row r="12" spans="1:14">
      <c r="A12">
        <v>20260711</v>
      </c>
      <c r="B12">
        <v>144969</v>
      </c>
      <c r="C12">
        <v>1196</v>
      </c>
      <c r="D12">
        <v>497391</v>
      </c>
      <c r="E12">
        <v>75</v>
      </c>
      <c r="F12">
        <v>1965195</v>
      </c>
      <c r="G12">
        <v>82</v>
      </c>
      <c r="H12">
        <v>2807423</v>
      </c>
      <c r="I12">
        <v>0.83</v>
      </c>
      <c r="J12">
        <v>6.27</v>
      </c>
      <c r="K12">
        <v>6.86</v>
      </c>
      <c r="L12">
        <v>395.1</v>
      </c>
      <c r="M12">
        <v>564.4299999999999</v>
      </c>
      <c r="N12">
        <v>415.88</v>
      </c>
    </row>
    <row r="13" spans="1:14">
      <c r="A13">
        <v>20260712</v>
      </c>
      <c r="B13">
        <v>118454</v>
      </c>
      <c r="C13">
        <v>998</v>
      </c>
      <c r="D13">
        <v>406474</v>
      </c>
      <c r="E13">
        <v>61</v>
      </c>
      <c r="F13">
        <v>1649916</v>
      </c>
      <c r="G13">
        <v>66</v>
      </c>
      <c r="H13">
        <v>2357025</v>
      </c>
      <c r="I13">
        <v>0.84</v>
      </c>
      <c r="J13">
        <v>6.11</v>
      </c>
      <c r="K13">
        <v>6.61</v>
      </c>
      <c r="L13">
        <v>405.91</v>
      </c>
      <c r="M13">
        <v>579.87</v>
      </c>
      <c r="N13">
        <v>407.29</v>
      </c>
    </row>
    <row r="14" spans="1:14">
      <c r="A14">
        <v>20260713</v>
      </c>
      <c r="B14">
        <v>105528</v>
      </c>
      <c r="C14">
        <v>869</v>
      </c>
      <c r="D14">
        <v>362136</v>
      </c>
      <c r="E14">
        <v>58</v>
      </c>
      <c r="F14">
        <v>1365447</v>
      </c>
      <c r="G14">
        <v>59</v>
      </c>
      <c r="H14">
        <v>1950639</v>
      </c>
      <c r="I14">
        <v>0.82</v>
      </c>
      <c r="J14">
        <v>6.67</v>
      </c>
      <c r="K14">
        <v>6.79</v>
      </c>
      <c r="L14">
        <v>377.05</v>
      </c>
      <c r="M14">
        <v>538.65</v>
      </c>
      <c r="N14">
        <v>416.73</v>
      </c>
    </row>
    <row r="15" spans="1:14">
      <c r="A15">
        <v>20260714</v>
      </c>
      <c r="B15">
        <v>89782</v>
      </c>
      <c r="C15">
        <v>727</v>
      </c>
      <c r="D15">
        <v>308027</v>
      </c>
      <c r="E15">
        <v>51</v>
      </c>
      <c r="F15">
        <v>1235872</v>
      </c>
      <c r="G15">
        <v>51</v>
      </c>
      <c r="H15">
        <v>1765535</v>
      </c>
      <c r="I15">
        <v>0.8100000000000001</v>
      </c>
      <c r="J15">
        <v>7.02</v>
      </c>
      <c r="K15">
        <v>7.02</v>
      </c>
      <c r="L15">
        <v>401.22</v>
      </c>
      <c r="M15">
        <v>573.1799999999999</v>
      </c>
      <c r="N15">
        <v>423.7</v>
      </c>
    </row>
    <row r="16" spans="1:14">
      <c r="A16">
        <v>20260715</v>
      </c>
      <c r="B16">
        <v>197889</v>
      </c>
      <c r="C16">
        <v>1650</v>
      </c>
      <c r="D16">
        <v>679051</v>
      </c>
      <c r="E16">
        <v>103</v>
      </c>
      <c r="F16">
        <v>2739868</v>
      </c>
      <c r="G16">
        <v>117</v>
      </c>
      <c r="H16">
        <v>3914100</v>
      </c>
      <c r="I16">
        <v>0.83</v>
      </c>
      <c r="J16">
        <v>6.24</v>
      </c>
      <c r="K16">
        <v>7.09</v>
      </c>
      <c r="L16">
        <v>403.48</v>
      </c>
      <c r="M16">
        <v>576.41</v>
      </c>
      <c r="N16">
        <v>411.55</v>
      </c>
    </row>
    <row r="17" spans="1:14">
      <c r="A17">
        <v>20260716</v>
      </c>
      <c r="B17">
        <v>176066</v>
      </c>
      <c r="C17">
        <v>1457</v>
      </c>
      <c r="D17">
        <v>604127</v>
      </c>
      <c r="E17">
        <v>97</v>
      </c>
      <c r="F17">
        <v>2500519</v>
      </c>
      <c r="G17">
        <v>106</v>
      </c>
      <c r="H17">
        <v>3572174</v>
      </c>
      <c r="I17">
        <v>0.83</v>
      </c>
      <c r="J17">
        <v>6.66</v>
      </c>
      <c r="K17">
        <v>7.28</v>
      </c>
      <c r="L17">
        <v>413.91</v>
      </c>
      <c r="M17">
        <v>591.3</v>
      </c>
      <c r="N17">
        <v>414.64</v>
      </c>
    </row>
    <row r="18" spans="1:14">
      <c r="A18">
        <v>20260717</v>
      </c>
      <c r="B18">
        <v>206907</v>
      </c>
      <c r="C18">
        <v>1726</v>
      </c>
      <c r="D18">
        <v>709953</v>
      </c>
      <c r="E18">
        <v>104</v>
      </c>
      <c r="F18">
        <v>2840971</v>
      </c>
      <c r="G18">
        <v>123</v>
      </c>
      <c r="H18">
        <v>4058530</v>
      </c>
      <c r="I18">
        <v>0.83</v>
      </c>
      <c r="J18">
        <v>6.03</v>
      </c>
      <c r="K18">
        <v>7.13</v>
      </c>
      <c r="L18">
        <v>400.16</v>
      </c>
      <c r="M18">
        <v>571.66</v>
      </c>
      <c r="N18">
        <v>411.33</v>
      </c>
    </row>
    <row r="19" spans="1:14">
      <c r="A19">
        <v>20260718</v>
      </c>
      <c r="B19">
        <v>127068</v>
      </c>
      <c r="C19">
        <v>1056</v>
      </c>
      <c r="D19">
        <v>435965</v>
      </c>
      <c r="E19">
        <v>70</v>
      </c>
      <c r="F19">
        <v>1668853</v>
      </c>
      <c r="G19">
        <v>74</v>
      </c>
      <c r="H19">
        <v>2384075</v>
      </c>
      <c r="I19">
        <v>0.83</v>
      </c>
      <c r="J19">
        <v>6.63</v>
      </c>
      <c r="K19">
        <v>7.01</v>
      </c>
      <c r="L19">
        <v>382.8</v>
      </c>
      <c r="M19">
        <v>546.85</v>
      </c>
      <c r="N19">
        <v>412.85</v>
      </c>
    </row>
    <row r="20" spans="1:14">
      <c r="A20">
        <v>20260719</v>
      </c>
      <c r="B20">
        <v>138982</v>
      </c>
      <c r="C20">
        <v>1149</v>
      </c>
      <c r="D20">
        <v>476926</v>
      </c>
      <c r="E20">
        <v>78</v>
      </c>
      <c r="F20">
        <v>1914806</v>
      </c>
      <c r="G20">
        <v>83</v>
      </c>
      <c r="H20">
        <v>2735437</v>
      </c>
      <c r="I20">
        <v>0.83</v>
      </c>
      <c r="J20">
        <v>6.79</v>
      </c>
      <c r="K20">
        <v>7.22</v>
      </c>
      <c r="L20">
        <v>401.49</v>
      </c>
      <c r="M20">
        <v>573.5599999999999</v>
      </c>
      <c r="N20">
        <v>415.08</v>
      </c>
    </row>
    <row r="21" spans="1:14">
      <c r="A21">
        <v>20260720</v>
      </c>
      <c r="B21">
        <v>105175</v>
      </c>
      <c r="C21">
        <v>864</v>
      </c>
      <c r="D21">
        <v>360849</v>
      </c>
      <c r="E21">
        <v>61</v>
      </c>
      <c r="F21">
        <v>1442860</v>
      </c>
      <c r="G21">
        <v>62</v>
      </c>
      <c r="H21">
        <v>2061233</v>
      </c>
      <c r="I21">
        <v>0.82</v>
      </c>
      <c r="J21">
        <v>7.06</v>
      </c>
      <c r="K21">
        <v>7.18</v>
      </c>
      <c r="L21">
        <v>399.85</v>
      </c>
      <c r="M21">
        <v>571.22</v>
      </c>
      <c r="N21">
        <v>417.65</v>
      </c>
    </row>
    <row r="22" spans="1:14">
      <c r="A22">
        <v>20260721</v>
      </c>
      <c r="B22">
        <v>90250</v>
      </c>
      <c r="C22">
        <v>763</v>
      </c>
      <c r="D22">
        <v>309607</v>
      </c>
      <c r="E22">
        <v>55</v>
      </c>
      <c r="F22">
        <v>1334332</v>
      </c>
      <c r="G22">
        <v>56</v>
      </c>
      <c r="H22">
        <v>1906190</v>
      </c>
      <c r="I22">
        <v>0.85</v>
      </c>
      <c r="J22">
        <v>7.21</v>
      </c>
      <c r="K22">
        <v>7.34</v>
      </c>
      <c r="L22">
        <v>430.98</v>
      </c>
      <c r="M22">
        <v>615.6799999999999</v>
      </c>
      <c r="N22">
        <v>405.78</v>
      </c>
    </row>
    <row r="23" spans="1:14">
      <c r="A23">
        <v>20260722</v>
      </c>
      <c r="B23">
        <v>96089</v>
      </c>
      <c r="C23">
        <v>809</v>
      </c>
      <c r="D23">
        <v>329633</v>
      </c>
      <c r="E23">
        <v>54</v>
      </c>
      <c r="F23">
        <v>1198026</v>
      </c>
      <c r="G23">
        <v>55</v>
      </c>
      <c r="H23">
        <v>1711464</v>
      </c>
      <c r="I23">
        <v>0.84</v>
      </c>
      <c r="J23">
        <v>6.67</v>
      </c>
      <c r="K23">
        <v>6.8</v>
      </c>
      <c r="L23">
        <v>363.44</v>
      </c>
      <c r="M23">
        <v>519.2</v>
      </c>
      <c r="N23">
        <v>407.46</v>
      </c>
    </row>
    <row r="24" spans="1:14">
      <c r="A24">
        <v>20260723</v>
      </c>
      <c r="B24">
        <v>98756</v>
      </c>
      <c r="C24">
        <v>832</v>
      </c>
      <c r="D24">
        <v>338848</v>
      </c>
      <c r="E24">
        <v>52</v>
      </c>
      <c r="F24">
        <v>1195443</v>
      </c>
      <c r="G24">
        <v>53</v>
      </c>
      <c r="H24">
        <v>1707779</v>
      </c>
      <c r="I24">
        <v>0.84</v>
      </c>
      <c r="J24">
        <v>6.25</v>
      </c>
      <c r="K24">
        <v>6.37</v>
      </c>
      <c r="L24">
        <v>352.8</v>
      </c>
      <c r="M24">
        <v>504</v>
      </c>
      <c r="N24">
        <v>407.27</v>
      </c>
    </row>
    <row r="25" spans="1:14">
      <c r="A25">
        <v>20260724</v>
      </c>
      <c r="B25">
        <v>110025</v>
      </c>
      <c r="C25">
        <v>913</v>
      </c>
      <c r="D25">
        <v>377465</v>
      </c>
      <c r="E25">
        <v>66</v>
      </c>
      <c r="F25">
        <v>1684233</v>
      </c>
      <c r="G25">
        <v>71</v>
      </c>
      <c r="H25">
        <v>2406049</v>
      </c>
      <c r="I25">
        <v>0.83</v>
      </c>
      <c r="J25">
        <v>7.23</v>
      </c>
      <c r="K25">
        <v>7.78</v>
      </c>
      <c r="L25">
        <v>446.2</v>
      </c>
      <c r="M25">
        <v>637.42</v>
      </c>
      <c r="N25">
        <v>413.43</v>
      </c>
    </row>
    <row r="26" spans="1:14">
      <c r="A26">
        <v>20260725</v>
      </c>
      <c r="B26">
        <v>136946</v>
      </c>
      <c r="C26">
        <v>1142</v>
      </c>
      <c r="D26">
        <v>469858</v>
      </c>
      <c r="E26">
        <v>69</v>
      </c>
      <c r="F26">
        <v>1880865</v>
      </c>
      <c r="G26">
        <v>76</v>
      </c>
      <c r="H26">
        <v>2686954</v>
      </c>
      <c r="I26">
        <v>0.83</v>
      </c>
      <c r="J26">
        <v>6.04</v>
      </c>
      <c r="K26">
        <v>6.65</v>
      </c>
      <c r="L26">
        <v>400.3</v>
      </c>
      <c r="M26">
        <v>571.87</v>
      </c>
      <c r="N26">
        <v>411.43</v>
      </c>
    </row>
    <row r="27" spans="1:14">
      <c r="A27">
        <v>20260726</v>
      </c>
      <c r="B27">
        <v>126918</v>
      </c>
      <c r="C27">
        <v>1065</v>
      </c>
      <c r="D27">
        <v>435535</v>
      </c>
      <c r="E27">
        <v>69</v>
      </c>
      <c r="F27">
        <v>1710127</v>
      </c>
      <c r="G27">
        <v>72</v>
      </c>
      <c r="H27">
        <v>2443040</v>
      </c>
      <c r="I27">
        <v>0.84</v>
      </c>
      <c r="J27">
        <v>6.48</v>
      </c>
      <c r="K27">
        <v>6.76</v>
      </c>
      <c r="L27">
        <v>392.65</v>
      </c>
      <c r="M27">
        <v>560.9299999999999</v>
      </c>
      <c r="N27">
        <v>408.95</v>
      </c>
    </row>
    <row r="28" spans="1:14">
      <c r="A28">
        <v>20260727</v>
      </c>
      <c r="B28">
        <v>90237</v>
      </c>
      <c r="C28">
        <v>757</v>
      </c>
      <c r="D28">
        <v>309537</v>
      </c>
      <c r="E28">
        <v>51</v>
      </c>
      <c r="F28">
        <v>1216185</v>
      </c>
      <c r="G28">
        <v>51</v>
      </c>
      <c r="H28">
        <v>1737408</v>
      </c>
      <c r="I28">
        <v>0.84</v>
      </c>
      <c r="J28">
        <v>6.74</v>
      </c>
      <c r="K28">
        <v>6.74</v>
      </c>
      <c r="L28">
        <v>392.9</v>
      </c>
      <c r="M28">
        <v>561.29</v>
      </c>
      <c r="N28">
        <v>408.9</v>
      </c>
    </row>
    <row r="29" spans="1:14">
      <c r="A29">
        <v>20260728</v>
      </c>
      <c r="B29">
        <v>102735</v>
      </c>
      <c r="C29">
        <v>841</v>
      </c>
      <c r="D29">
        <v>352410</v>
      </c>
      <c r="E29">
        <v>62</v>
      </c>
      <c r="F29">
        <v>1447844</v>
      </c>
      <c r="G29">
        <v>63</v>
      </c>
      <c r="H29">
        <v>2068346</v>
      </c>
      <c r="I29">
        <v>0.82</v>
      </c>
      <c r="J29">
        <v>7.37</v>
      </c>
      <c r="K29">
        <v>7.49</v>
      </c>
      <c r="L29">
        <v>410.84</v>
      </c>
      <c r="M29">
        <v>586.91</v>
      </c>
      <c r="N29">
        <v>419.04</v>
      </c>
    </row>
    <row r="30" spans="1:14">
      <c r="A30">
        <v>20260729</v>
      </c>
      <c r="B30">
        <v>39237</v>
      </c>
      <c r="C30">
        <v>317</v>
      </c>
      <c r="D30">
        <v>134522</v>
      </c>
      <c r="E30">
        <v>27</v>
      </c>
      <c r="F30">
        <v>626987</v>
      </c>
      <c r="G30">
        <v>27</v>
      </c>
      <c r="H30">
        <v>895696</v>
      </c>
      <c r="I30">
        <v>0.8100000000000001</v>
      </c>
      <c r="J30">
        <v>8.52</v>
      </c>
      <c r="K30">
        <v>8.52</v>
      </c>
      <c r="L30">
        <v>466.09</v>
      </c>
      <c r="M30">
        <v>665.84</v>
      </c>
      <c r="N30">
        <v>424.36</v>
      </c>
    </row>
    <row r="31" spans="1:14">
      <c r="A31">
        <v>20260730</v>
      </c>
      <c r="B31">
        <v>39783</v>
      </c>
      <c r="C31">
        <v>326</v>
      </c>
      <c r="D31">
        <v>136342</v>
      </c>
      <c r="E31">
        <v>24</v>
      </c>
      <c r="F31">
        <v>620117</v>
      </c>
      <c r="G31">
        <v>24</v>
      </c>
      <c r="H31">
        <v>885881</v>
      </c>
      <c r="I31">
        <v>0.82</v>
      </c>
      <c r="J31">
        <v>7.36</v>
      </c>
      <c r="K31">
        <v>7.36</v>
      </c>
      <c r="L31">
        <v>454.82</v>
      </c>
      <c r="M31">
        <v>649.75</v>
      </c>
      <c r="N31">
        <v>418.23</v>
      </c>
    </row>
    <row r="32" spans="1:14">
      <c r="A32">
        <v>20260731</v>
      </c>
      <c r="B32">
        <v>52712</v>
      </c>
      <c r="C32">
        <v>429</v>
      </c>
      <c r="D32">
        <v>180727</v>
      </c>
      <c r="E32">
        <v>26</v>
      </c>
      <c r="F32">
        <v>610330</v>
      </c>
      <c r="G32">
        <v>27</v>
      </c>
      <c r="H32">
        <v>871901</v>
      </c>
      <c r="I32">
        <v>0.8100000000000001</v>
      </c>
      <c r="J32">
        <v>6.06</v>
      </c>
      <c r="K32">
        <v>6.29</v>
      </c>
      <c r="L32">
        <v>337.71</v>
      </c>
      <c r="M32">
        <v>482.44</v>
      </c>
      <c r="N32">
        <v>421.28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28"/>
  <sheetViews>
    <sheetView workbookViewId="0"/>
  </sheetViews>
  <sheetFormatPr defaultRowHeight="15"/>
  <sheetData>
    <row r="1" spans="1:6">
      <c r="A1" t="s">
        <v>90</v>
      </c>
      <c r="B1" t="s">
        <v>91</v>
      </c>
      <c r="C1" t="s">
        <v>106</v>
      </c>
      <c r="D1" t="s">
        <v>107</v>
      </c>
      <c r="E1" t="s">
        <v>108</v>
      </c>
      <c r="F1" t="s">
        <v>109</v>
      </c>
    </row>
    <row r="2" spans="1:6">
      <c r="A2">
        <v>80000000053</v>
      </c>
      <c r="B2">
        <v>80000000084</v>
      </c>
      <c r="E2">
        <v>80000000045</v>
      </c>
      <c r="F2">
        <v>80000000076</v>
      </c>
    </row>
    <row r="3" spans="1:6">
      <c r="A3">
        <v>80000000054</v>
      </c>
      <c r="B3">
        <v>80000000085</v>
      </c>
      <c r="E3">
        <v>80000000046</v>
      </c>
      <c r="F3">
        <v>80000000077</v>
      </c>
    </row>
    <row r="4" spans="1:6">
      <c r="A4">
        <v>80000000055</v>
      </c>
      <c r="B4">
        <v>80000000086</v>
      </c>
      <c r="E4">
        <v>80000000047</v>
      </c>
      <c r="F4">
        <v>80000000078</v>
      </c>
    </row>
    <row r="5" spans="1:6">
      <c r="A5">
        <v>80000000056</v>
      </c>
      <c r="B5">
        <v>80000000087</v>
      </c>
      <c r="E5">
        <v>80000000048</v>
      </c>
      <c r="F5">
        <v>80000000079</v>
      </c>
    </row>
    <row r="6" spans="1:6">
      <c r="A6">
        <v>80000000057</v>
      </c>
      <c r="B6">
        <v>80000000088</v>
      </c>
      <c r="E6">
        <v>80000000049</v>
      </c>
      <c r="F6">
        <v>80000000080</v>
      </c>
    </row>
    <row r="7" spans="1:6">
      <c r="A7">
        <v>80000000058</v>
      </c>
      <c r="B7">
        <v>80000000089</v>
      </c>
      <c r="E7">
        <v>80000000050</v>
      </c>
      <c r="F7">
        <v>80000000081</v>
      </c>
    </row>
    <row r="8" spans="1:6">
      <c r="A8">
        <v>80000000059</v>
      </c>
      <c r="B8">
        <v>80000000090</v>
      </c>
      <c r="E8">
        <v>80000000051</v>
      </c>
      <c r="F8">
        <v>80000000082</v>
      </c>
    </row>
    <row r="9" spans="1:6">
      <c r="A9">
        <v>80000000060</v>
      </c>
      <c r="B9">
        <v>80000000091</v>
      </c>
      <c r="E9">
        <v>80000000052</v>
      </c>
      <c r="F9">
        <v>80000000083</v>
      </c>
    </row>
    <row r="10" spans="1:6">
      <c r="A10">
        <v>80000000061</v>
      </c>
      <c r="B10">
        <v>80000000092</v>
      </c>
      <c r="E10">
        <v>80000000124</v>
      </c>
      <c r="F10">
        <v>80000000068</v>
      </c>
    </row>
    <row r="11" spans="1:6">
      <c r="A11">
        <v>80000000062</v>
      </c>
      <c r="B11">
        <v>80000000093</v>
      </c>
      <c r="E11">
        <v>80000000125</v>
      </c>
      <c r="F11">
        <v>80000000069</v>
      </c>
    </row>
    <row r="12" spans="1:6">
      <c r="A12">
        <v>80000000063</v>
      </c>
      <c r="B12">
        <v>80000000045</v>
      </c>
      <c r="E12">
        <v>80000000126</v>
      </c>
      <c r="F12">
        <v>80000000070</v>
      </c>
    </row>
    <row r="13" spans="1:6">
      <c r="A13">
        <v>80000000064</v>
      </c>
      <c r="B13">
        <v>80000000046</v>
      </c>
      <c r="E13">
        <v>80000000127</v>
      </c>
      <c r="F13">
        <v>80000000071</v>
      </c>
    </row>
    <row r="14" spans="1:6">
      <c r="A14">
        <v>80000000065</v>
      </c>
      <c r="B14">
        <v>80000000047</v>
      </c>
      <c r="E14">
        <v>80000000128</v>
      </c>
      <c r="F14">
        <v>80000000072</v>
      </c>
    </row>
    <row r="15" spans="1:6">
      <c r="A15">
        <v>80000000066</v>
      </c>
      <c r="B15">
        <v>80000000048</v>
      </c>
      <c r="E15">
        <v>80000000129</v>
      </c>
      <c r="F15">
        <v>80000000073</v>
      </c>
    </row>
    <row r="16" spans="1:6">
      <c r="A16">
        <v>80000000067</v>
      </c>
      <c r="B16">
        <v>80000000049</v>
      </c>
      <c r="E16">
        <v>80000000130</v>
      </c>
      <c r="F16">
        <v>80000000074</v>
      </c>
    </row>
    <row r="17" spans="1:6">
      <c r="A17">
        <v>80000000001</v>
      </c>
      <c r="B17">
        <v>80000000050</v>
      </c>
      <c r="E17">
        <v>80000000131</v>
      </c>
      <c r="F17">
        <v>80000000075</v>
      </c>
    </row>
    <row r="18" spans="1:6">
      <c r="A18">
        <v>80000000002</v>
      </c>
      <c r="B18">
        <v>80000000051</v>
      </c>
      <c r="E18">
        <v>80000000132</v>
      </c>
      <c r="F18">
        <v>80000000053</v>
      </c>
    </row>
    <row r="19" spans="1:6">
      <c r="A19">
        <v>80000000003</v>
      </c>
      <c r="B19">
        <v>80000000052</v>
      </c>
      <c r="E19">
        <v>80000000133</v>
      </c>
      <c r="F19">
        <v>80000000054</v>
      </c>
    </row>
    <row r="20" spans="1:6">
      <c r="A20">
        <v>80000000004</v>
      </c>
      <c r="B20">
        <v>80000000124</v>
      </c>
      <c r="E20">
        <v>80000000134</v>
      </c>
      <c r="F20">
        <v>80000000055</v>
      </c>
    </row>
    <row r="21" spans="1:6">
      <c r="A21">
        <v>80000000005</v>
      </c>
      <c r="B21">
        <v>80000000125</v>
      </c>
      <c r="E21">
        <v>80000000135</v>
      </c>
      <c r="F21">
        <v>80000000056</v>
      </c>
    </row>
    <row r="22" spans="1:6">
      <c r="A22">
        <v>80000000006</v>
      </c>
      <c r="B22">
        <v>80000000126</v>
      </c>
      <c r="E22">
        <v>80000000136</v>
      </c>
      <c r="F22">
        <v>80000000057</v>
      </c>
    </row>
    <row r="23" spans="1:6">
      <c r="A23">
        <v>80000000007</v>
      </c>
      <c r="B23">
        <v>80000000127</v>
      </c>
      <c r="E23">
        <v>80000000137</v>
      </c>
      <c r="F23">
        <v>80000000058</v>
      </c>
    </row>
    <row r="24" spans="1:6">
      <c r="A24">
        <v>80000000008</v>
      </c>
      <c r="B24">
        <v>80000000128</v>
      </c>
      <c r="E24">
        <v>80000000138</v>
      </c>
      <c r="F24">
        <v>80000000059</v>
      </c>
    </row>
    <row r="25" spans="1:6">
      <c r="A25">
        <v>80000000009</v>
      </c>
      <c r="B25">
        <v>80000000129</v>
      </c>
      <c r="E25">
        <v>80000000139</v>
      </c>
      <c r="F25">
        <v>80000000060</v>
      </c>
    </row>
    <row r="26" spans="1:6">
      <c r="A26">
        <v>80000000010</v>
      </c>
      <c r="B26">
        <v>80000000130</v>
      </c>
      <c r="E26">
        <v>80000000140</v>
      </c>
      <c r="F26">
        <v>80000000061</v>
      </c>
    </row>
    <row r="27" spans="1:6">
      <c r="A27">
        <v>80000000011</v>
      </c>
      <c r="B27">
        <v>80000000131</v>
      </c>
      <c r="E27">
        <v>80000000141</v>
      </c>
      <c r="F27">
        <v>80000000062</v>
      </c>
    </row>
    <row r="28" spans="1:6">
      <c r="A28">
        <v>80000000012</v>
      </c>
      <c r="B28">
        <v>80000000132</v>
      </c>
      <c r="F28">
        <v>80000000063</v>
      </c>
    </row>
    <row r="29" spans="1:6">
      <c r="A29">
        <v>80000000013</v>
      </c>
      <c r="B29">
        <v>80000000133</v>
      </c>
      <c r="F29">
        <v>80000000064</v>
      </c>
    </row>
    <row r="30" spans="1:6">
      <c r="A30">
        <v>80000000014</v>
      </c>
      <c r="B30">
        <v>80000000134</v>
      </c>
      <c r="F30">
        <v>80000000065</v>
      </c>
    </row>
    <row r="31" spans="1:6">
      <c r="A31">
        <v>80000000015</v>
      </c>
      <c r="B31">
        <v>80000000135</v>
      </c>
      <c r="F31">
        <v>80000000066</v>
      </c>
    </row>
    <row r="32" spans="1:6">
      <c r="A32">
        <v>80000000016</v>
      </c>
      <c r="B32">
        <v>80000000136</v>
      </c>
      <c r="F32">
        <v>80000000067</v>
      </c>
    </row>
    <row r="33" spans="1:6">
      <c r="A33">
        <v>80000000017</v>
      </c>
      <c r="B33">
        <v>80000000137</v>
      </c>
      <c r="F33">
        <v>80000000084</v>
      </c>
    </row>
    <row r="34" spans="1:6">
      <c r="A34">
        <v>80000000018</v>
      </c>
      <c r="B34">
        <v>80000000138</v>
      </c>
      <c r="F34">
        <v>80000000085</v>
      </c>
    </row>
    <row r="35" spans="1:6">
      <c r="A35">
        <v>80000000019</v>
      </c>
      <c r="B35">
        <v>80000000139</v>
      </c>
      <c r="F35">
        <v>80000000086</v>
      </c>
    </row>
    <row r="36" spans="1:6">
      <c r="A36">
        <v>80000000020</v>
      </c>
      <c r="B36">
        <v>80000000140</v>
      </c>
      <c r="F36">
        <v>80000000087</v>
      </c>
    </row>
    <row r="37" spans="1:6">
      <c r="A37">
        <v>80000000021</v>
      </c>
      <c r="B37">
        <v>80000000141</v>
      </c>
      <c r="F37">
        <v>80000000088</v>
      </c>
    </row>
    <row r="38" spans="1:6">
      <c r="A38">
        <v>80000000022</v>
      </c>
      <c r="B38">
        <v>80000000174</v>
      </c>
      <c r="F38">
        <v>80000000089</v>
      </c>
    </row>
    <row r="39" spans="1:6">
      <c r="A39">
        <v>80000000023</v>
      </c>
      <c r="B39">
        <v>80000000175</v>
      </c>
      <c r="F39">
        <v>80000000090</v>
      </c>
    </row>
    <row r="40" spans="1:6">
      <c r="A40">
        <v>80000000024</v>
      </c>
      <c r="B40">
        <v>80000000169</v>
      </c>
      <c r="F40">
        <v>80000000091</v>
      </c>
    </row>
    <row r="41" spans="1:6">
      <c r="A41">
        <v>80000000094</v>
      </c>
      <c r="B41">
        <v>80000000170</v>
      </c>
      <c r="F41">
        <v>80000000092</v>
      </c>
    </row>
    <row r="42" spans="1:6">
      <c r="A42">
        <v>80000000095</v>
      </c>
      <c r="B42">
        <v>80000000171</v>
      </c>
      <c r="F42">
        <v>80000000093</v>
      </c>
    </row>
    <row r="43" spans="1:6">
      <c r="A43">
        <v>80000000096</v>
      </c>
      <c r="F43">
        <v>80000000001</v>
      </c>
    </row>
    <row r="44" spans="1:6">
      <c r="A44">
        <v>80000000097</v>
      </c>
      <c r="F44">
        <v>80000000002</v>
      </c>
    </row>
    <row r="45" spans="1:6">
      <c r="A45">
        <v>80000000098</v>
      </c>
      <c r="F45">
        <v>80000000003</v>
      </c>
    </row>
    <row r="46" spans="1:6">
      <c r="A46">
        <v>80000000099</v>
      </c>
      <c r="F46">
        <v>80000000004</v>
      </c>
    </row>
    <row r="47" spans="1:6">
      <c r="A47">
        <v>80000000100</v>
      </c>
      <c r="F47">
        <v>80000000005</v>
      </c>
    </row>
    <row r="48" spans="1:6">
      <c r="A48">
        <v>80000000101</v>
      </c>
      <c r="F48">
        <v>80000000006</v>
      </c>
    </row>
    <row r="49" spans="1:6">
      <c r="A49">
        <v>80000000102</v>
      </c>
      <c r="F49">
        <v>80000000007</v>
      </c>
    </row>
    <row r="50" spans="1:6">
      <c r="A50">
        <v>80000000103</v>
      </c>
      <c r="F50">
        <v>80000000008</v>
      </c>
    </row>
    <row r="51" spans="1:6">
      <c r="A51">
        <v>80000000104</v>
      </c>
      <c r="F51">
        <v>80000000009</v>
      </c>
    </row>
    <row r="52" spans="1:6">
      <c r="A52">
        <v>80000000105</v>
      </c>
      <c r="F52">
        <v>80000000010</v>
      </c>
    </row>
    <row r="53" spans="1:6">
      <c r="A53">
        <v>80000000106</v>
      </c>
      <c r="F53">
        <v>80000000011</v>
      </c>
    </row>
    <row r="54" spans="1:6">
      <c r="A54">
        <v>80000000107</v>
      </c>
      <c r="F54">
        <v>80000000012</v>
      </c>
    </row>
    <row r="55" spans="1:6">
      <c r="A55">
        <v>80000000108</v>
      </c>
      <c r="F55">
        <v>80000000025</v>
      </c>
    </row>
    <row r="56" spans="1:6">
      <c r="A56">
        <v>80000000109</v>
      </c>
      <c r="F56">
        <v>80000000026</v>
      </c>
    </row>
    <row r="57" spans="1:6">
      <c r="A57">
        <v>80000000110</v>
      </c>
      <c r="F57">
        <v>80000000027</v>
      </c>
    </row>
    <row r="58" spans="1:6">
      <c r="A58">
        <v>80000000111</v>
      </c>
      <c r="F58">
        <v>80000000028</v>
      </c>
    </row>
    <row r="59" spans="1:6">
      <c r="A59">
        <v>80000000166</v>
      </c>
      <c r="F59">
        <v>80000000029</v>
      </c>
    </row>
    <row r="60" spans="1:6">
      <c r="A60">
        <v>80000000167</v>
      </c>
      <c r="F60">
        <v>80000000030</v>
      </c>
    </row>
    <row r="61" spans="1:6">
      <c r="A61">
        <v>80000000168</v>
      </c>
      <c r="F61">
        <v>80000000031</v>
      </c>
    </row>
    <row r="62" spans="1:6">
      <c r="F62">
        <v>80000000032</v>
      </c>
    </row>
    <row r="63" spans="1:6">
      <c r="F63">
        <v>80000000013</v>
      </c>
    </row>
    <row r="64" spans="1:6">
      <c r="F64">
        <v>80000000014</v>
      </c>
    </row>
    <row r="65" spans="6:6">
      <c r="F65">
        <v>80000000015</v>
      </c>
    </row>
    <row r="66" spans="6:6">
      <c r="F66">
        <v>80000000016</v>
      </c>
    </row>
    <row r="67" spans="6:6">
      <c r="F67">
        <v>80000000017</v>
      </c>
    </row>
    <row r="68" spans="6:6">
      <c r="F68">
        <v>80000000018</v>
      </c>
    </row>
    <row r="69" spans="6:6">
      <c r="F69">
        <v>80000000019</v>
      </c>
    </row>
    <row r="70" spans="6:6">
      <c r="F70">
        <v>80000000020</v>
      </c>
    </row>
    <row r="71" spans="6:6">
      <c r="F71">
        <v>80000000021</v>
      </c>
    </row>
    <row r="72" spans="6:6">
      <c r="F72">
        <v>80000000022</v>
      </c>
    </row>
    <row r="73" spans="6:6">
      <c r="F73">
        <v>80000000023</v>
      </c>
    </row>
    <row r="74" spans="6:6">
      <c r="F74">
        <v>80000000024</v>
      </c>
    </row>
    <row r="75" spans="6:6">
      <c r="F75">
        <v>80000000033</v>
      </c>
    </row>
    <row r="76" spans="6:6">
      <c r="F76">
        <v>80000000034</v>
      </c>
    </row>
    <row r="77" spans="6:6">
      <c r="F77">
        <v>80000000035</v>
      </c>
    </row>
    <row r="78" spans="6:6">
      <c r="F78">
        <v>80000000036</v>
      </c>
    </row>
    <row r="79" spans="6:6">
      <c r="F79">
        <v>80000000037</v>
      </c>
    </row>
    <row r="80" spans="6:6">
      <c r="F80">
        <v>80000000038</v>
      </c>
    </row>
    <row r="81" spans="6:6">
      <c r="F81">
        <v>80000000039</v>
      </c>
    </row>
    <row r="82" spans="6:6">
      <c r="F82">
        <v>80000000040</v>
      </c>
    </row>
    <row r="83" spans="6:6">
      <c r="F83">
        <v>80000000041</v>
      </c>
    </row>
    <row r="84" spans="6:6">
      <c r="F84">
        <v>80000000042</v>
      </c>
    </row>
    <row r="85" spans="6:6">
      <c r="F85">
        <v>80000000043</v>
      </c>
    </row>
    <row r="86" spans="6:6">
      <c r="F86">
        <v>80000000044</v>
      </c>
    </row>
    <row r="87" spans="6:6">
      <c r="F87">
        <v>80000000094</v>
      </c>
    </row>
    <row r="88" spans="6:6">
      <c r="F88">
        <v>80000000095</v>
      </c>
    </row>
    <row r="89" spans="6:6">
      <c r="F89">
        <v>80000000096</v>
      </c>
    </row>
    <row r="90" spans="6:6">
      <c r="F90">
        <v>80000000097</v>
      </c>
    </row>
    <row r="91" spans="6:6">
      <c r="F91">
        <v>80000000098</v>
      </c>
    </row>
    <row r="92" spans="6:6">
      <c r="F92">
        <v>80000000099</v>
      </c>
    </row>
    <row r="93" spans="6:6">
      <c r="F93">
        <v>80000000100</v>
      </c>
    </row>
    <row r="94" spans="6:6">
      <c r="F94">
        <v>80000000101</v>
      </c>
    </row>
    <row r="95" spans="6:6">
      <c r="F95">
        <v>80000000102</v>
      </c>
    </row>
    <row r="96" spans="6:6">
      <c r="F96">
        <v>80000000103</v>
      </c>
    </row>
    <row r="97" spans="6:6">
      <c r="F97">
        <v>80000000104</v>
      </c>
    </row>
    <row r="98" spans="6:6">
      <c r="F98">
        <v>80000000105</v>
      </c>
    </row>
    <row r="99" spans="6:6">
      <c r="F99">
        <v>80000000106</v>
      </c>
    </row>
    <row r="100" spans="6:6">
      <c r="F100">
        <v>80000000107</v>
      </c>
    </row>
    <row r="101" spans="6:6">
      <c r="F101">
        <v>80000000108</v>
      </c>
    </row>
    <row r="102" spans="6:6">
      <c r="F102">
        <v>80000000109</v>
      </c>
    </row>
    <row r="103" spans="6:6">
      <c r="F103">
        <v>80000000110</v>
      </c>
    </row>
    <row r="104" spans="6:6">
      <c r="F104">
        <v>80000000111</v>
      </c>
    </row>
    <row r="105" spans="6:6">
      <c r="F105">
        <v>80000000142</v>
      </c>
    </row>
    <row r="106" spans="6:6">
      <c r="F106">
        <v>80000000143</v>
      </c>
    </row>
    <row r="107" spans="6:6">
      <c r="F107">
        <v>80000000144</v>
      </c>
    </row>
    <row r="108" spans="6:6">
      <c r="F108">
        <v>80000000145</v>
      </c>
    </row>
    <row r="109" spans="6:6">
      <c r="F109">
        <v>80000000146</v>
      </c>
    </row>
    <row r="110" spans="6:6">
      <c r="F110">
        <v>80000000147</v>
      </c>
    </row>
    <row r="111" spans="6:6">
      <c r="F111">
        <v>80000000148</v>
      </c>
    </row>
    <row r="112" spans="6:6">
      <c r="F112">
        <v>80000000149</v>
      </c>
    </row>
    <row r="113" spans="6:6">
      <c r="F113">
        <v>80000000150</v>
      </c>
    </row>
    <row r="114" spans="6:6">
      <c r="F114">
        <v>80000000151</v>
      </c>
    </row>
    <row r="115" spans="6:6">
      <c r="F115">
        <v>80000000152</v>
      </c>
    </row>
    <row r="116" spans="6:6">
      <c r="F116">
        <v>80000000153</v>
      </c>
    </row>
    <row r="117" spans="6:6">
      <c r="F117">
        <v>80000000174</v>
      </c>
    </row>
    <row r="118" spans="6:6">
      <c r="F118">
        <v>80000000175</v>
      </c>
    </row>
    <row r="119" spans="6:6">
      <c r="F119">
        <v>80000000169</v>
      </c>
    </row>
    <row r="120" spans="6:6">
      <c r="F120">
        <v>80000000170</v>
      </c>
    </row>
    <row r="121" spans="6:6">
      <c r="F121">
        <v>80000000171</v>
      </c>
    </row>
    <row r="122" spans="6:6">
      <c r="F122">
        <v>80000000179</v>
      </c>
    </row>
    <row r="123" spans="6:6">
      <c r="F123">
        <v>80000000180</v>
      </c>
    </row>
    <row r="124" spans="6:6">
      <c r="F124">
        <v>80000000172</v>
      </c>
    </row>
    <row r="125" spans="6:6">
      <c r="F125">
        <v>80000000173</v>
      </c>
    </row>
    <row r="126" spans="6:6">
      <c r="F126">
        <v>80000000166</v>
      </c>
    </row>
    <row r="127" spans="6:6">
      <c r="F127">
        <v>80000000167</v>
      </c>
    </row>
    <row r="128" spans="6:6">
      <c r="F128">
        <v>80000000168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defaultRowHeight="15"/>
  <sheetData>
    <row r="1" spans="1:1">
      <c r="A1" t="s">
        <v>119</v>
      </c>
    </row>
    <row r="2" spans="1:1">
      <c r="A2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대시보드</vt:lpstr>
      <vt:lpstr>실행 액션 TOP</vt:lpstr>
      <vt:lpstr>광고데이터_상품별</vt:lpstr>
      <vt:lpstr>지면별 분석</vt:lpstr>
      <vt:lpstr>옵션별 상세</vt:lpstr>
      <vt:lpstr>월간 추이</vt:lpstr>
      <vt:lpstr>일자별 분석</vt:lpstr>
      <vt:lpstr>옵션ID분류</vt:lpstr>
      <vt:lpstr>판매매칭_미매칭</vt:lpstr>
      <vt:lpstr>매뉴얼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2026-08-09T01:40:29Z</dcterms:created>
  <dcterms:modified xsi:type="dcterms:W3CDTF">2026-08-09T01:40:29Z</dcterms:modified>
</cp:coreProperties>
</file>